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gc1.local\MainFS\BDR\DKU\OAK\SCM\IR\IR материалы\Факты\2021\2 кв\Производство\"/>
    </mc:Choice>
  </mc:AlternateContent>
  <bookViews>
    <workbookView xWindow="0" yWindow="0" windowWidth="600" windowHeight="0"/>
  </bookViews>
  <sheets>
    <sheet name="1. Выработка электроэнергии" sheetId="1" r:id="rId1"/>
    <sheet name="2. Отпуск теплоэнергии" sheetId="3" r:id="rId2"/>
    <sheet name="3. УРУТ" sheetId="4" r:id="rId3"/>
    <sheet name="4. КИУМ" sheetId="5" r:id="rId4"/>
    <sheet name="5. Реализация э.э. и мощности" sheetId="6" r:id="rId5"/>
    <sheet name="6. Покупка э.э. и мощности" sheetId="7" r:id="rId6"/>
  </sheets>
  <definedNames>
    <definedName name="_xlnm.Print_Area" localSheetId="0">'1. Выработка электроэнергии'!$A$1:$A$36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" l="1"/>
  <c r="G9" i="6"/>
  <c r="G16" i="6"/>
  <c r="F18" i="6"/>
  <c r="I5" i="1" l="1"/>
  <c r="E5" i="1"/>
  <c r="J5" i="1" l="1"/>
  <c r="R5" i="1" l="1"/>
  <c r="R6" i="1"/>
  <c r="R7" i="1"/>
  <c r="R8" i="1"/>
  <c r="R9" i="1"/>
  <c r="R10" i="1"/>
  <c r="R11" i="1"/>
  <c r="R12" i="1"/>
  <c r="R13" i="1"/>
  <c r="R14" i="1"/>
  <c r="R15" i="1"/>
  <c r="O16" i="1"/>
  <c r="P16" i="1"/>
  <c r="Q16" i="1"/>
  <c r="R18" i="1"/>
  <c r="R19" i="1"/>
  <c r="R20" i="1"/>
  <c r="R21" i="1"/>
  <c r="O22" i="1"/>
  <c r="P22" i="1"/>
  <c r="Q22" i="1"/>
  <c r="R24" i="1"/>
  <c r="R25" i="1"/>
  <c r="R26" i="1"/>
  <c r="R27" i="1"/>
  <c r="O28" i="1"/>
  <c r="P28" i="1"/>
  <c r="Q28" i="1"/>
  <c r="R30" i="1"/>
  <c r="O35" i="1"/>
  <c r="P35" i="1"/>
  <c r="Q35" i="1"/>
  <c r="O36" i="1"/>
  <c r="P36" i="1"/>
  <c r="Q36" i="1"/>
  <c r="R36" i="1" l="1"/>
  <c r="Q32" i="1"/>
  <c r="Q33" i="1" s="1"/>
  <c r="R35" i="1"/>
  <c r="P32" i="1"/>
  <c r="P33" i="1" s="1"/>
  <c r="R28" i="1"/>
  <c r="O32" i="1"/>
  <c r="O33" i="1" s="1"/>
  <c r="R16" i="1"/>
  <c r="R22" i="1"/>
  <c r="R32" i="1" l="1"/>
  <c r="R25" i="3"/>
  <c r="N25" i="3"/>
  <c r="Q23" i="3"/>
  <c r="P23" i="3"/>
  <c r="O23" i="3"/>
  <c r="M23" i="3"/>
  <c r="L23" i="3"/>
  <c r="K23" i="3"/>
  <c r="R22" i="3"/>
  <c r="N22" i="3"/>
  <c r="R21" i="3"/>
  <c r="N21" i="3"/>
  <c r="Q19" i="3"/>
  <c r="P19" i="3"/>
  <c r="O19" i="3"/>
  <c r="M19" i="3"/>
  <c r="L19" i="3"/>
  <c r="K19" i="3"/>
  <c r="R18" i="3"/>
  <c r="N18" i="3"/>
  <c r="R17" i="3"/>
  <c r="N17" i="3"/>
  <c r="R16" i="3"/>
  <c r="N16" i="3"/>
  <c r="Q14" i="3"/>
  <c r="P14" i="3"/>
  <c r="O14" i="3"/>
  <c r="M14" i="3"/>
  <c r="L14" i="3"/>
  <c r="K14" i="3"/>
  <c r="R13" i="3"/>
  <c r="N13" i="3"/>
  <c r="R12" i="3"/>
  <c r="N12" i="3"/>
  <c r="R11" i="3"/>
  <c r="N11" i="3"/>
  <c r="R10" i="3"/>
  <c r="N10" i="3"/>
  <c r="R9" i="3"/>
  <c r="N9" i="3"/>
  <c r="R8" i="3"/>
  <c r="N8" i="3"/>
  <c r="R7" i="3"/>
  <c r="N7" i="3"/>
  <c r="R6" i="3"/>
  <c r="N6" i="3"/>
  <c r="R5" i="3"/>
  <c r="N5" i="3"/>
  <c r="G14" i="7"/>
  <c r="F14" i="7"/>
  <c r="E14" i="7"/>
  <c r="F7" i="7"/>
  <c r="E7" i="7"/>
  <c r="G6" i="7"/>
  <c r="G5" i="7"/>
  <c r="G18" i="6"/>
  <c r="E18" i="6"/>
  <c r="F11" i="6"/>
  <c r="E11" i="6"/>
  <c r="G10" i="6"/>
  <c r="G7" i="6"/>
  <c r="G6" i="6"/>
  <c r="G5" i="6"/>
  <c r="M36" i="1"/>
  <c r="L36" i="1"/>
  <c r="K36" i="1"/>
  <c r="M35" i="1"/>
  <c r="L35" i="1"/>
  <c r="K35" i="1"/>
  <c r="N30" i="1"/>
  <c r="M28" i="1"/>
  <c r="L28" i="1"/>
  <c r="K28" i="1"/>
  <c r="N27" i="1"/>
  <c r="N26" i="1"/>
  <c r="N25" i="1"/>
  <c r="N24" i="1"/>
  <c r="M22" i="1"/>
  <c r="L22" i="1"/>
  <c r="K22" i="1"/>
  <c r="N21" i="1"/>
  <c r="N20" i="1"/>
  <c r="N19" i="1"/>
  <c r="N18" i="1"/>
  <c r="M16" i="1"/>
  <c r="L16" i="1"/>
  <c r="K16" i="1"/>
  <c r="N15" i="1"/>
  <c r="N14" i="1"/>
  <c r="N13" i="1"/>
  <c r="N12" i="1"/>
  <c r="S12" i="1" s="1"/>
  <c r="N11" i="1"/>
  <c r="N10" i="1"/>
  <c r="N9" i="1"/>
  <c r="N8" i="1"/>
  <c r="N7" i="1"/>
  <c r="N6" i="1"/>
  <c r="S6" i="1" s="1"/>
  <c r="N5" i="1"/>
  <c r="G7" i="7" l="1"/>
  <c r="R33" i="1"/>
  <c r="R19" i="3"/>
  <c r="O27" i="3"/>
  <c r="O28" i="3" s="1"/>
  <c r="Q27" i="3"/>
  <c r="Q28" i="3" s="1"/>
  <c r="S16" i="3"/>
  <c r="S6" i="3"/>
  <c r="K32" i="1"/>
  <c r="K33" i="1" s="1"/>
  <c r="G11" i="6"/>
  <c r="N23" i="3"/>
  <c r="M32" i="1"/>
  <c r="M33" i="1" s="1"/>
  <c r="S18" i="1"/>
  <c r="K27" i="3"/>
  <c r="K28" i="3" s="1"/>
  <c r="R23" i="3"/>
  <c r="N19" i="3"/>
  <c r="S21" i="3"/>
  <c r="M27" i="3"/>
  <c r="M28" i="3" s="1"/>
  <c r="S25" i="3"/>
  <c r="P27" i="3"/>
  <c r="P28" i="3" s="1"/>
  <c r="L27" i="3"/>
  <c r="L28" i="3" s="1"/>
  <c r="S10" i="3"/>
  <c r="R14" i="3"/>
  <c r="S5" i="3"/>
  <c r="S9" i="3"/>
  <c r="S13" i="3"/>
  <c r="N14" i="3"/>
  <c r="S8" i="3"/>
  <c r="S12" i="3"/>
  <c r="S18" i="3"/>
  <c r="S22" i="3"/>
  <c r="S7" i="3"/>
  <c r="S11" i="3"/>
  <c r="S17" i="3"/>
  <c r="S26" i="1"/>
  <c r="S27" i="1"/>
  <c r="S19" i="1"/>
  <c r="L32" i="1"/>
  <c r="L33" i="1" s="1"/>
  <c r="S21" i="1"/>
  <c r="S8" i="1"/>
  <c r="S10" i="1"/>
  <c r="S15" i="1"/>
  <c r="S11" i="1"/>
  <c r="S14" i="1"/>
  <c r="S7" i="1"/>
  <c r="S9" i="1"/>
  <c r="S5" i="1"/>
  <c r="N28" i="1"/>
  <c r="S24" i="1"/>
  <c r="S13" i="1"/>
  <c r="N22" i="1"/>
  <c r="N35" i="1"/>
  <c r="N16" i="1"/>
  <c r="N36" i="1"/>
  <c r="S20" i="1"/>
  <c r="S25" i="1"/>
  <c r="S30" i="1"/>
  <c r="S23" i="3" l="1"/>
  <c r="N27" i="3"/>
  <c r="S19" i="3"/>
  <c r="R27" i="3"/>
  <c r="R28" i="3" s="1"/>
  <c r="S14" i="3"/>
  <c r="S28" i="1"/>
  <c r="N32" i="1"/>
  <c r="N33" i="1" s="1"/>
  <c r="S22" i="1"/>
  <c r="S35" i="1"/>
  <c r="S16" i="1"/>
  <c r="S36" i="1"/>
  <c r="S27" i="3" l="1"/>
  <c r="S28" i="3" s="1"/>
  <c r="N28" i="3"/>
  <c r="S32" i="1"/>
  <c r="S33" i="1" l="1"/>
  <c r="D5" i="7" l="1"/>
  <c r="F16" i="1" l="1"/>
  <c r="G28" i="1"/>
  <c r="H28" i="1"/>
  <c r="H22" i="1"/>
  <c r="G22" i="1"/>
  <c r="F22" i="1"/>
  <c r="F28" i="1"/>
  <c r="D28" i="1"/>
  <c r="C28" i="1"/>
  <c r="B28" i="1"/>
  <c r="D16" i="1"/>
  <c r="C16" i="1"/>
  <c r="B16" i="1"/>
  <c r="D22" i="1"/>
  <c r="C22" i="1"/>
  <c r="B22" i="1"/>
  <c r="I19" i="1"/>
  <c r="F32" i="1" l="1"/>
  <c r="I28" i="1"/>
  <c r="D18" i="6" l="1"/>
  <c r="E17" i="3" l="1"/>
  <c r="E18" i="3"/>
  <c r="B35" i="1"/>
  <c r="E6" i="1"/>
  <c r="D14" i="7" l="1"/>
  <c r="C14" i="7"/>
  <c r="B14" i="7"/>
  <c r="C7" i="7"/>
  <c r="B7" i="7"/>
  <c r="D6" i="7"/>
  <c r="C18" i="6"/>
  <c r="B18" i="6"/>
  <c r="C11" i="6"/>
  <c r="B11" i="6"/>
  <c r="D10" i="6"/>
  <c r="D9" i="6"/>
  <c r="D7" i="6"/>
  <c r="D6" i="6"/>
  <c r="D5" i="6"/>
  <c r="I25" i="3"/>
  <c r="E25" i="3"/>
  <c r="H23" i="3"/>
  <c r="G23" i="3"/>
  <c r="F23" i="3"/>
  <c r="D23" i="3"/>
  <c r="C23" i="3"/>
  <c r="B23" i="3"/>
  <c r="I22" i="3"/>
  <c r="E22" i="3"/>
  <c r="I21" i="3"/>
  <c r="E21" i="3"/>
  <c r="H19" i="3"/>
  <c r="G19" i="3"/>
  <c r="F19" i="3"/>
  <c r="D19" i="3"/>
  <c r="C19" i="3"/>
  <c r="B19" i="3"/>
  <c r="I18" i="3"/>
  <c r="I17" i="3"/>
  <c r="J17" i="3" s="1"/>
  <c r="I16" i="3"/>
  <c r="E16" i="3"/>
  <c r="E19" i="3" s="1"/>
  <c r="H14" i="3"/>
  <c r="G14" i="3"/>
  <c r="F14" i="3"/>
  <c r="D14" i="3"/>
  <c r="C14" i="3"/>
  <c r="B14" i="3"/>
  <c r="I13" i="3"/>
  <c r="E13" i="3"/>
  <c r="I12" i="3"/>
  <c r="E12" i="3"/>
  <c r="I11" i="3"/>
  <c r="E11" i="3"/>
  <c r="I10" i="3"/>
  <c r="E10" i="3"/>
  <c r="I9" i="3"/>
  <c r="E9" i="3"/>
  <c r="I8" i="3"/>
  <c r="E8" i="3"/>
  <c r="I7" i="3"/>
  <c r="E7" i="3"/>
  <c r="I6" i="3"/>
  <c r="E6" i="3"/>
  <c r="I5" i="3"/>
  <c r="E5" i="3"/>
  <c r="H36" i="1"/>
  <c r="G36" i="1"/>
  <c r="F36" i="1"/>
  <c r="D36" i="1"/>
  <c r="C36" i="1"/>
  <c r="B36" i="1"/>
  <c r="H35" i="1"/>
  <c r="G35" i="1"/>
  <c r="F35" i="1"/>
  <c r="D35" i="1"/>
  <c r="C35" i="1"/>
  <c r="I30" i="1"/>
  <c r="E30" i="1"/>
  <c r="I27" i="1"/>
  <c r="E27" i="1"/>
  <c r="I26" i="1"/>
  <c r="E26" i="1"/>
  <c r="I25" i="1"/>
  <c r="E25" i="1"/>
  <c r="I24" i="1"/>
  <c r="E24" i="1"/>
  <c r="I21" i="1"/>
  <c r="E21" i="1"/>
  <c r="I20" i="1"/>
  <c r="E20" i="1"/>
  <c r="E19" i="1"/>
  <c r="I18" i="1"/>
  <c r="E18" i="1"/>
  <c r="H16" i="1"/>
  <c r="G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I7" i="1"/>
  <c r="E7" i="1"/>
  <c r="I6" i="1"/>
  <c r="J10" i="1" l="1"/>
  <c r="J6" i="1"/>
  <c r="J8" i="1"/>
  <c r="I22" i="1"/>
  <c r="G32" i="1"/>
  <c r="G33" i="1" s="1"/>
  <c r="H32" i="1"/>
  <c r="I19" i="3"/>
  <c r="D7" i="7"/>
  <c r="D27" i="3"/>
  <c r="D28" i="3" s="1"/>
  <c r="J25" i="1"/>
  <c r="J27" i="1"/>
  <c r="E16" i="1"/>
  <c r="D11" i="6"/>
  <c r="I23" i="3"/>
  <c r="G27" i="3"/>
  <c r="J21" i="3"/>
  <c r="F27" i="3"/>
  <c r="F28" i="3" s="1"/>
  <c r="H27" i="3"/>
  <c r="H28" i="3" s="1"/>
  <c r="C27" i="3"/>
  <c r="C28" i="3" s="1"/>
  <c r="E23" i="3"/>
  <c r="J16" i="3"/>
  <c r="B27" i="3"/>
  <c r="B28" i="3" s="1"/>
  <c r="J5" i="3"/>
  <c r="J9" i="3"/>
  <c r="J13" i="3"/>
  <c r="J7" i="3"/>
  <c r="E14" i="3"/>
  <c r="I14" i="3"/>
  <c r="J8" i="3"/>
  <c r="J12" i="3"/>
  <c r="J25" i="3"/>
  <c r="J11" i="3"/>
  <c r="J18" i="3"/>
  <c r="J6" i="3"/>
  <c r="J10" i="3"/>
  <c r="J22" i="3"/>
  <c r="J20" i="1"/>
  <c r="J14" i="1"/>
  <c r="I16" i="1"/>
  <c r="E28" i="1"/>
  <c r="J12" i="1"/>
  <c r="J15" i="1"/>
  <c r="D32" i="1"/>
  <c r="D33" i="1" s="1"/>
  <c r="J30" i="1"/>
  <c r="F33" i="1"/>
  <c r="B32" i="1"/>
  <c r="B33" i="1" s="1"/>
  <c r="E22" i="1"/>
  <c r="J18" i="1"/>
  <c r="J19" i="1"/>
  <c r="E35" i="1"/>
  <c r="J7" i="1"/>
  <c r="J9" i="1"/>
  <c r="J11" i="1"/>
  <c r="J13" i="1"/>
  <c r="E36" i="1"/>
  <c r="C32" i="1"/>
  <c r="C33" i="1" s="1"/>
  <c r="I35" i="1"/>
  <c r="I36" i="1"/>
  <c r="J21" i="1"/>
  <c r="J24" i="1"/>
  <c r="J26" i="1"/>
  <c r="I27" i="3" l="1"/>
  <c r="E32" i="1"/>
  <c r="I32" i="1"/>
  <c r="H33" i="1"/>
  <c r="J35" i="1"/>
  <c r="J36" i="1"/>
  <c r="G28" i="3"/>
  <c r="E27" i="3"/>
  <c r="J23" i="3"/>
  <c r="J19" i="3"/>
  <c r="J14" i="3"/>
  <c r="J28" i="1"/>
  <c r="J22" i="1"/>
  <c r="J16" i="1"/>
  <c r="J27" i="3" l="1"/>
  <c r="J28" i="3" s="1"/>
  <c r="J32" i="1"/>
  <c r="E28" i="3"/>
  <c r="E33" i="1"/>
  <c r="I28" i="3"/>
  <c r="I33" i="1"/>
  <c r="J33" i="1" l="1"/>
</calcChain>
</file>

<file path=xl/sharedStrings.xml><?xml version="1.0" encoding="utf-8"?>
<sst xmlns="http://schemas.openxmlformats.org/spreadsheetml/2006/main" count="217" uniqueCount="83">
  <si>
    <t>Выработка электрической энергии станциями ПАО "ТГК-1", тыс. кВт∙ч</t>
  </si>
  <si>
    <t>январь</t>
  </si>
  <si>
    <t>февраль</t>
  </si>
  <si>
    <t>март</t>
  </si>
  <si>
    <t>1 кв</t>
  </si>
  <si>
    <t>апрель</t>
  </si>
  <si>
    <t>май</t>
  </si>
  <si>
    <t>июнь</t>
  </si>
  <si>
    <t>2 кв</t>
  </si>
  <si>
    <t>1 П</t>
  </si>
  <si>
    <t>Филиал "Невский"</t>
  </si>
  <si>
    <t>Центральная ТЭЦ</t>
  </si>
  <si>
    <t>Правобережная ТЭЦ</t>
  </si>
  <si>
    <t>Василеостровская ТЭЦ</t>
  </si>
  <si>
    <t>Первомайская ТЭЦ</t>
  </si>
  <si>
    <t>Автовская ТЭЦ</t>
  </si>
  <si>
    <t>Выборгская ТЭЦ</t>
  </si>
  <si>
    <t>Северная ТЭЦ</t>
  </si>
  <si>
    <t>Южная ТЭЦ</t>
  </si>
  <si>
    <t>Нарвская ГЭС</t>
  </si>
  <si>
    <t>Каскад Вуоксинских ГЭС</t>
  </si>
  <si>
    <t>Каскад Ладожских ГЭС</t>
  </si>
  <si>
    <t>Всего по филиалу "Невский"</t>
  </si>
  <si>
    <t>Филиал "Карельский"</t>
  </si>
  <si>
    <t>Петрозаводская ТЭЦ</t>
  </si>
  <si>
    <t>Каскад Выгских ГЭС</t>
  </si>
  <si>
    <t>Каскад Кемских ГЭС</t>
  </si>
  <si>
    <t>Каскад Сунских ГЭС (с учетом Малых ГЭС)</t>
  </si>
  <si>
    <t>Всего по филиалу "Карельский"</t>
  </si>
  <si>
    <t>Филиал "Кольский"</t>
  </si>
  <si>
    <t>Апатитская ТЭЦ</t>
  </si>
  <si>
    <t>Каскад Нивских ГЭС</t>
  </si>
  <si>
    <t>Каскад Пазских ГЭС</t>
  </si>
  <si>
    <t>Каскад Туломских и Серебрянских ГЭС</t>
  </si>
  <si>
    <t>Всего по филиалу "Кольский"</t>
  </si>
  <si>
    <t>Всего ТЭС</t>
  </si>
  <si>
    <t>Всего ГЭС</t>
  </si>
  <si>
    <t>Котельные</t>
  </si>
  <si>
    <t>Электрические бойлерные</t>
  </si>
  <si>
    <t>Отпуск тепловой энергии станциями ПАО "ТГК-1", Гкал</t>
  </si>
  <si>
    <t>1  П</t>
  </si>
  <si>
    <t>Удельный расход условного топлива на отпуск электрической и тепловой энергии</t>
  </si>
  <si>
    <t>на тепло, кг/Гкал</t>
  </si>
  <si>
    <t>В среднем по филиалу "Невский"</t>
  </si>
  <si>
    <t>В среднем по филиалу "Карельский"</t>
  </si>
  <si>
    <t>В среднем по филиалу "Кольский"</t>
  </si>
  <si>
    <t>-</t>
  </si>
  <si>
    <t>Коэффициент использования установленной электрической мощности (КИУМ), %</t>
  </si>
  <si>
    <t>ТЭЦ</t>
  </si>
  <si>
    <t>ГЭС</t>
  </si>
  <si>
    <t>ГЭС+ТЭЦ</t>
  </si>
  <si>
    <t>Филиал «Невский»</t>
  </si>
  <si>
    <t>Филиал «Карельский»</t>
  </si>
  <si>
    <t>Филиал «Кольский»</t>
  </si>
  <si>
    <t xml:space="preserve">Реализация электроэнергии и мощности </t>
  </si>
  <si>
    <t>Реализация электроэнергии (тыс. кВт∙ч)</t>
  </si>
  <si>
    <t>РД</t>
  </si>
  <si>
    <t>РСВ</t>
  </si>
  <si>
    <t>БР</t>
  </si>
  <si>
    <t>Экспорт</t>
  </si>
  <si>
    <t>Розница</t>
  </si>
  <si>
    <t>ИТОГО</t>
  </si>
  <si>
    <t>Реализация мощности (МВт, среднемесячные значения)</t>
  </si>
  <si>
    <t xml:space="preserve">РД </t>
  </si>
  <si>
    <t>ДПМ</t>
  </si>
  <si>
    <t>Вынужденные</t>
  </si>
  <si>
    <t>КОМ</t>
  </si>
  <si>
    <t xml:space="preserve">Покупка электроэнергии и мощности </t>
  </si>
  <si>
    <t>Покупка электроэнергии (тыс. кВт∙ч)</t>
  </si>
  <si>
    <t>Покупка мощности (МВт, среднемесячные значения)</t>
  </si>
  <si>
    <t xml:space="preserve">Вынужденные </t>
  </si>
  <si>
    <t>ГЭС/АЭС</t>
  </si>
  <si>
    <t>на э/энергию, г/кВт∙ч</t>
  </si>
  <si>
    <t>В среднем по ПАО "ТГК-1"</t>
  </si>
  <si>
    <t>ПАО «ТГК-1»</t>
  </si>
  <si>
    <t>ВИЭ</t>
  </si>
  <si>
    <t>СДМ</t>
  </si>
  <si>
    <t>АО "Мурманская ТЭЦ"</t>
  </si>
  <si>
    <t>Всего "ТГК-1" без учета АО "Мурманская ТЭЦ"</t>
  </si>
  <si>
    <t>Всего "ТГК-1" с учетом АО "Мурманская ТЭЦ"</t>
  </si>
  <si>
    <t>АО «Мурманская ТЭЦ»</t>
  </si>
  <si>
    <t>АО "Мурманская ТЭЦ" (с учетом котельных)</t>
  </si>
  <si>
    <t>СДД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</si>
</sst>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.0"/>
    <numFmt numFmtId="166" formatCode="0.0%"/>
    <numFmt numFmtId="167" formatCode="_-* #,##0.00_р_._-;\-* #,##0.00_р_._-;_-* &quot;-&quot;??_р_.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6"/>
      <color indexed="9"/>
      <name val="Calibri"/>
      <family val="2"/>
      <charset val="204"/>
    </font>
    <font>
      <b/>
      <sz val="12"/>
      <color indexed="9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9"/>
      <name val="Calibri"/>
      <family val="2"/>
      <charset val="204"/>
    </font>
    <font>
      <sz val="10"/>
      <name val="Helv"/>
    </font>
    <font>
      <sz val="11"/>
      <name val="Calibri"/>
      <family val="2"/>
      <charset val="204"/>
    </font>
    <font>
      <b/>
      <i/>
      <sz val="12"/>
      <color indexed="9"/>
      <name val="Calibri"/>
      <family val="2"/>
      <charset val="204"/>
    </font>
    <font>
      <b/>
      <sz val="11"/>
      <name val="Calibri"/>
      <family val="2"/>
      <charset val="204"/>
    </font>
    <font>
      <i/>
      <sz val="12"/>
      <color indexed="9"/>
      <name val="Calibri"/>
      <family val="2"/>
      <charset val="204"/>
    </font>
    <font>
      <b/>
      <sz val="14"/>
      <color indexed="9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4"/>
      <name val="Calibri"/>
      <family val="2"/>
      <charset val="204"/>
    </font>
    <font>
      <b/>
      <sz val="10"/>
      <color indexed="12"/>
      <name val="Arial"/>
      <family val="2"/>
      <charset val="204"/>
    </font>
    <font>
      <sz val="12"/>
      <color theme="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Courier"/>
      <family val="3"/>
    </font>
    <font>
      <sz val="10"/>
      <name val="Times New Roman CYR"/>
      <charset val="204"/>
    </font>
    <font>
      <sz val="8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indexed="9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2">
    <xf numFmtId="0" fontId="0" fillId="0" borderId="0"/>
    <xf numFmtId="0" fontId="2" fillId="2" borderId="0" applyNumberFormat="0" applyBorder="0" applyAlignment="0" applyProtection="0"/>
    <xf numFmtId="0" fontId="8" fillId="0" borderId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24" fillId="0" borderId="0"/>
    <xf numFmtId="0" fontId="23" fillId="0" borderId="0"/>
    <xf numFmtId="0" fontId="25" fillId="0" borderId="0"/>
    <xf numFmtId="0" fontId="21" fillId="0" borderId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9" fontId="28" fillId="0" borderId="0" applyFont="0" applyFill="0" applyBorder="0" applyAlignment="0" applyProtection="0"/>
    <xf numFmtId="167" fontId="28" fillId="0" borderId="0" applyFont="0" applyFill="0" applyBorder="0" applyAlignment="0" applyProtection="0"/>
  </cellStyleXfs>
  <cellXfs count="235">
    <xf numFmtId="0" fontId="0" fillId="0" borderId="0" xfId="0"/>
    <xf numFmtId="3" fontId="9" fillId="0" borderId="11" xfId="2" applyNumberFormat="1" applyFont="1" applyFill="1" applyBorder="1" applyProtection="1"/>
    <xf numFmtId="3" fontId="9" fillId="0" borderId="11" xfId="0" applyNumberFormat="1" applyFont="1" applyFill="1" applyBorder="1" applyProtection="1"/>
    <xf numFmtId="3" fontId="9" fillId="0" borderId="0" xfId="2" applyNumberFormat="1" applyFont="1" applyFill="1" applyBorder="1" applyProtection="1"/>
    <xf numFmtId="3" fontId="9" fillId="0" borderId="0" xfId="0" applyNumberFormat="1" applyFont="1" applyFill="1" applyBorder="1" applyProtection="1"/>
    <xf numFmtId="3" fontId="11" fillId="0" borderId="19" xfId="0" applyNumberFormat="1" applyFont="1" applyFill="1" applyBorder="1" applyProtection="1"/>
    <xf numFmtId="3" fontId="9" fillId="3" borderId="19" xfId="0" applyNumberFormat="1" applyFont="1" applyFill="1" applyBorder="1" applyProtection="1"/>
    <xf numFmtId="3" fontId="0" fillId="0" borderId="0" xfId="0" applyNumberFormat="1"/>
    <xf numFmtId="0" fontId="7" fillId="4" borderId="10" xfId="1" applyFont="1" applyFill="1" applyBorder="1" applyAlignment="1" applyProtection="1">
      <alignment horizontal="left" vertical="center"/>
    </xf>
    <xf numFmtId="0" fontId="7" fillId="4" borderId="1" xfId="1" applyFont="1" applyFill="1" applyBorder="1" applyAlignment="1" applyProtection="1">
      <alignment horizontal="left" vertical="center"/>
    </xf>
    <xf numFmtId="0" fontId="7" fillId="4" borderId="16" xfId="1" applyFont="1" applyFill="1" applyBorder="1" applyAlignment="1" applyProtection="1">
      <alignment horizontal="left" vertical="center"/>
    </xf>
    <xf numFmtId="0" fontId="10" fillId="4" borderId="18" xfId="1" applyFont="1" applyFill="1" applyBorder="1" applyAlignment="1" applyProtection="1">
      <alignment horizontal="left" vertical="center"/>
    </xf>
    <xf numFmtId="0" fontId="7" fillId="4" borderId="18" xfId="1" applyFont="1" applyFill="1" applyBorder="1" applyAlignment="1" applyProtection="1">
      <alignment horizontal="left" vertical="center"/>
    </xf>
    <xf numFmtId="0" fontId="4" fillId="4" borderId="18" xfId="1" applyFont="1" applyFill="1" applyBorder="1" applyAlignment="1" applyProtection="1">
      <alignment horizontal="left" vertical="center" wrapText="1"/>
    </xf>
    <xf numFmtId="0" fontId="4" fillId="4" borderId="30" xfId="1" applyFont="1" applyFill="1" applyBorder="1" applyAlignment="1" applyProtection="1">
      <alignment horizontal="right"/>
    </xf>
    <xf numFmtId="3" fontId="4" fillId="4" borderId="11" xfId="1" applyNumberFormat="1" applyFont="1" applyFill="1" applyBorder="1" applyProtection="1"/>
    <xf numFmtId="3" fontId="9" fillId="3" borderId="11" xfId="2" applyNumberFormat="1" applyFont="1" applyFill="1" applyBorder="1" applyProtection="1"/>
    <xf numFmtId="3" fontId="9" fillId="3" borderId="11" xfId="0" applyNumberFormat="1" applyFont="1" applyFill="1" applyBorder="1" applyProtection="1"/>
    <xf numFmtId="3" fontId="9" fillId="3" borderId="0" xfId="2" applyNumberFormat="1" applyFont="1" applyFill="1" applyBorder="1" applyProtection="1"/>
    <xf numFmtId="3" fontId="9" fillId="3" borderId="0" xfId="0" applyNumberFormat="1" applyFont="1" applyFill="1" applyBorder="1" applyProtection="1"/>
    <xf numFmtId="3" fontId="9" fillId="3" borderId="17" xfId="2" applyNumberFormat="1" applyFont="1" applyFill="1" applyBorder="1" applyProtection="1"/>
    <xf numFmtId="3" fontId="9" fillId="3" borderId="17" xfId="0" applyNumberFormat="1" applyFont="1" applyFill="1" applyBorder="1" applyProtection="1"/>
    <xf numFmtId="3" fontId="11" fillId="3" borderId="19" xfId="0" applyNumberFormat="1" applyFont="1" applyFill="1" applyBorder="1" applyProtection="1"/>
    <xf numFmtId="3" fontId="9" fillId="5" borderId="12" xfId="0" applyNumberFormat="1" applyFont="1" applyFill="1" applyBorder="1" applyProtection="1"/>
    <xf numFmtId="3" fontId="9" fillId="5" borderId="14" xfId="0" applyNumberFormat="1" applyFont="1" applyFill="1" applyBorder="1" applyProtection="1"/>
    <xf numFmtId="3" fontId="11" fillId="5" borderId="20" xfId="0" applyNumberFormat="1" applyFont="1" applyFill="1" applyBorder="1" applyProtection="1"/>
    <xf numFmtId="3" fontId="9" fillId="5" borderId="20" xfId="0" applyNumberFormat="1" applyFont="1" applyFill="1" applyBorder="1" applyProtection="1"/>
    <xf numFmtId="3" fontId="11" fillId="5" borderId="20" xfId="0" applyNumberFormat="1" applyFont="1" applyFill="1" applyBorder="1" applyAlignment="1" applyProtection="1">
      <alignment vertical="center" wrapText="1"/>
    </xf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vertical="center"/>
    </xf>
    <xf numFmtId="0" fontId="6" fillId="3" borderId="9" xfId="0" applyFont="1" applyFill="1" applyBorder="1" applyAlignment="1" applyProtection="1">
      <alignment vertical="center"/>
    </xf>
    <xf numFmtId="3" fontId="6" fillId="3" borderId="9" xfId="0" applyNumberFormat="1" applyFont="1" applyFill="1" applyBorder="1" applyAlignment="1" applyProtection="1">
      <alignment vertical="center"/>
    </xf>
    <xf numFmtId="0" fontId="0" fillId="3" borderId="0" xfId="0" applyFill="1" applyBorder="1"/>
    <xf numFmtId="0" fontId="6" fillId="3" borderId="23" xfId="0" applyFont="1" applyFill="1" applyBorder="1" applyAlignment="1" applyProtection="1">
      <alignment vertical="center"/>
    </xf>
    <xf numFmtId="0" fontId="6" fillId="3" borderId="23" xfId="0" applyFont="1" applyFill="1" applyBorder="1" applyAlignment="1" applyProtection="1"/>
    <xf numFmtId="0" fontId="0" fillId="3" borderId="19" xfId="0" applyFill="1" applyBorder="1" applyAlignment="1" applyProtection="1"/>
    <xf numFmtId="3" fontId="11" fillId="3" borderId="19" xfId="0" applyNumberFormat="1" applyFont="1" applyFill="1" applyBorder="1" applyAlignment="1" applyProtection="1">
      <alignment vertical="center" wrapText="1"/>
    </xf>
    <xf numFmtId="3" fontId="11" fillId="3" borderId="17" xfId="0" applyNumberFormat="1" applyFont="1" applyFill="1" applyBorder="1" applyAlignment="1" applyProtection="1">
      <alignment vertical="center" wrapText="1"/>
    </xf>
    <xf numFmtId="0" fontId="4" fillId="3" borderId="25" xfId="1" applyFont="1" applyFill="1" applyBorder="1" applyAlignment="1" applyProtection="1"/>
    <xf numFmtId="0" fontId="6" fillId="3" borderId="25" xfId="0" applyFont="1" applyFill="1" applyBorder="1" applyAlignment="1" applyProtection="1"/>
    <xf numFmtId="0" fontId="5" fillId="3" borderId="22" xfId="0" applyFont="1" applyFill="1" applyBorder="1" applyAlignment="1" applyProtection="1">
      <alignment vertical="center"/>
    </xf>
    <xf numFmtId="0" fontId="6" fillId="3" borderId="24" xfId="0" applyFont="1" applyFill="1" applyBorder="1" applyAlignment="1" applyProtection="1">
      <alignment vertical="center"/>
    </xf>
    <xf numFmtId="164" fontId="0" fillId="3" borderId="0" xfId="0" applyNumberFormat="1" applyFill="1"/>
    <xf numFmtId="0" fontId="0" fillId="3" borderId="0" xfId="0" applyFill="1"/>
    <xf numFmtId="0" fontId="5" fillId="3" borderId="22" xfId="0" applyFont="1" applyFill="1" applyBorder="1" applyAlignment="1" applyProtection="1"/>
    <xf numFmtId="0" fontId="6" fillId="3" borderId="24" xfId="0" applyFont="1" applyFill="1" applyBorder="1" applyAlignment="1" applyProtection="1"/>
    <xf numFmtId="0" fontId="0" fillId="3" borderId="18" xfId="0" applyFill="1" applyBorder="1" applyAlignment="1" applyProtection="1"/>
    <xf numFmtId="0" fontId="0" fillId="3" borderId="21" xfId="0" applyFill="1" applyBorder="1" applyAlignment="1" applyProtection="1"/>
    <xf numFmtId="0" fontId="4" fillId="3" borderId="29" xfId="1" applyFont="1" applyFill="1" applyBorder="1" applyAlignment="1" applyProtection="1"/>
    <xf numFmtId="3" fontId="0" fillId="3" borderId="0" xfId="0" applyNumberFormat="1" applyFill="1"/>
    <xf numFmtId="0" fontId="4" fillId="4" borderId="6" xfId="1" applyFont="1" applyFill="1" applyBorder="1" applyAlignment="1" applyProtection="1">
      <alignment horizontal="center" vertical="center"/>
    </xf>
    <xf numFmtId="0" fontId="4" fillId="4" borderId="6" xfId="1" applyFont="1" applyFill="1" applyBorder="1" applyAlignment="1">
      <alignment horizontal="center" vertical="center"/>
    </xf>
    <xf numFmtId="3" fontId="4" fillId="4" borderId="32" xfId="1" applyNumberFormat="1" applyFont="1" applyFill="1" applyBorder="1" applyProtection="1"/>
    <xf numFmtId="3" fontId="4" fillId="4" borderId="30" xfId="1" applyNumberFormat="1" applyFont="1" applyFill="1" applyBorder="1" applyProtection="1"/>
    <xf numFmtId="0" fontId="4" fillId="4" borderId="33" xfId="1" applyFont="1" applyFill="1" applyBorder="1" applyAlignment="1" applyProtection="1">
      <alignment horizontal="center" vertical="center"/>
    </xf>
    <xf numFmtId="0" fontId="6" fillId="3" borderId="34" xfId="0" applyFont="1" applyFill="1" applyBorder="1" applyAlignment="1" applyProtection="1">
      <alignment vertical="center"/>
    </xf>
    <xf numFmtId="0" fontId="4" fillId="3" borderId="35" xfId="1" applyFont="1" applyFill="1" applyBorder="1" applyAlignment="1" applyProtection="1"/>
    <xf numFmtId="3" fontId="4" fillId="4" borderId="36" xfId="1" applyNumberFormat="1" applyFont="1" applyFill="1" applyBorder="1" applyProtection="1"/>
    <xf numFmtId="0" fontId="4" fillId="4" borderId="38" xfId="1" applyFont="1" applyFill="1" applyBorder="1" applyAlignment="1" applyProtection="1">
      <alignment horizontal="right"/>
    </xf>
    <xf numFmtId="3" fontId="4" fillId="4" borderId="39" xfId="1" applyNumberFormat="1" applyFont="1" applyFill="1" applyBorder="1" applyProtection="1"/>
    <xf numFmtId="3" fontId="4" fillId="4" borderId="40" xfId="1" applyNumberFormat="1" applyFont="1" applyFill="1" applyBorder="1" applyProtection="1"/>
    <xf numFmtId="3" fontId="4" fillId="4" borderId="38" xfId="1" applyNumberFormat="1" applyFont="1" applyFill="1" applyBorder="1" applyProtection="1"/>
    <xf numFmtId="0" fontId="5" fillId="0" borderId="45" xfId="0" applyFont="1" applyFill="1" applyBorder="1" applyAlignment="1"/>
    <xf numFmtId="0" fontId="6" fillId="0" borderId="46" xfId="0" applyFont="1" applyFill="1" applyBorder="1" applyAlignment="1"/>
    <xf numFmtId="3" fontId="9" fillId="0" borderId="11" xfId="0" applyNumberFormat="1" applyFont="1" applyFill="1" applyBorder="1"/>
    <xf numFmtId="3" fontId="9" fillId="0" borderId="0" xfId="0" applyNumberFormat="1" applyFont="1" applyFill="1" applyBorder="1"/>
    <xf numFmtId="3" fontId="11" fillId="0" borderId="19" xfId="0" applyNumberFormat="1" applyFont="1" applyFill="1" applyBorder="1"/>
    <xf numFmtId="0" fontId="6" fillId="0" borderId="0" xfId="0" applyFont="1" applyFill="1" applyBorder="1" applyAlignment="1"/>
    <xf numFmtId="0" fontId="6" fillId="0" borderId="15" xfId="0" applyFont="1" applyFill="1" applyBorder="1" applyAlignment="1"/>
    <xf numFmtId="3" fontId="9" fillId="0" borderId="46" xfId="0" applyNumberFormat="1" applyFont="1" applyFill="1" applyBorder="1"/>
    <xf numFmtId="3" fontId="11" fillId="0" borderId="19" xfId="0" applyNumberFormat="1" applyFont="1" applyFill="1" applyBorder="1" applyAlignment="1">
      <alignment wrapText="1"/>
    </xf>
    <xf numFmtId="0" fontId="7" fillId="4" borderId="12" xfId="1" applyFont="1" applyFill="1" applyBorder="1" applyAlignment="1">
      <alignment horizontal="left" vertical="center"/>
    </xf>
    <xf numFmtId="0" fontId="7" fillId="4" borderId="14" xfId="1" applyFont="1" applyFill="1" applyBorder="1" applyAlignment="1">
      <alignment horizontal="left" vertical="center"/>
    </xf>
    <xf numFmtId="3" fontId="9" fillId="0" borderId="17" xfId="0" applyNumberFormat="1" applyFont="1" applyFill="1" applyBorder="1"/>
    <xf numFmtId="0" fontId="5" fillId="0" borderId="54" xfId="0" applyFont="1" applyFill="1" applyBorder="1" applyAlignment="1"/>
    <xf numFmtId="0" fontId="6" fillId="0" borderId="23" xfId="0" applyFont="1" applyFill="1" applyBorder="1" applyAlignment="1"/>
    <xf numFmtId="3" fontId="9" fillId="0" borderId="55" xfId="0" applyNumberFormat="1" applyFont="1" applyFill="1" applyBorder="1"/>
    <xf numFmtId="3" fontId="9" fillId="0" borderId="56" xfId="0" applyNumberFormat="1" applyFont="1" applyFill="1" applyBorder="1"/>
    <xf numFmtId="3" fontId="11" fillId="3" borderId="19" xfId="0" applyNumberFormat="1" applyFont="1" applyFill="1" applyBorder="1"/>
    <xf numFmtId="0" fontId="0" fillId="0" borderId="54" xfId="0" applyFill="1" applyBorder="1" applyAlignment="1"/>
    <xf numFmtId="0" fontId="0" fillId="0" borderId="23" xfId="0" applyFill="1" applyBorder="1" applyAlignment="1"/>
    <xf numFmtId="0" fontId="0" fillId="0" borderId="24" xfId="0" applyFill="1" applyBorder="1" applyAlignment="1"/>
    <xf numFmtId="0" fontId="0" fillId="0" borderId="57" xfId="0" applyFill="1" applyBorder="1" applyAlignment="1"/>
    <xf numFmtId="0" fontId="0" fillId="0" borderId="58" xfId="0" applyFill="1" applyBorder="1" applyAlignment="1"/>
    <xf numFmtId="0" fontId="0" fillId="0" borderId="59" xfId="0" applyFill="1" applyBorder="1" applyAlignment="1"/>
    <xf numFmtId="0" fontId="12" fillId="4" borderId="2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28" xfId="1" applyFont="1" applyFill="1" applyBorder="1" applyAlignment="1">
      <alignment horizontal="left" vertical="center"/>
    </xf>
    <xf numFmtId="0" fontId="7" fillId="4" borderId="50" xfId="1" applyFont="1" applyFill="1" applyBorder="1" applyAlignment="1">
      <alignment horizontal="left" vertical="center"/>
    </xf>
    <xf numFmtId="0" fontId="4" fillId="4" borderId="26" xfId="1" applyFont="1" applyFill="1" applyBorder="1" applyAlignment="1" applyProtection="1">
      <alignment horizontal="left" vertical="center" wrapText="1"/>
    </xf>
    <xf numFmtId="3" fontId="9" fillId="5" borderId="12" xfId="0" applyNumberFormat="1" applyFont="1" applyFill="1" applyBorder="1"/>
    <xf numFmtId="3" fontId="9" fillId="5" borderId="14" xfId="0" applyNumberFormat="1" applyFont="1" applyFill="1" applyBorder="1"/>
    <xf numFmtId="3" fontId="9" fillId="5" borderId="28" xfId="0" applyNumberFormat="1" applyFont="1" applyFill="1" applyBorder="1"/>
    <xf numFmtId="3" fontId="11" fillId="5" borderId="20" xfId="0" applyNumberFormat="1" applyFont="1" applyFill="1" applyBorder="1"/>
    <xf numFmtId="3" fontId="9" fillId="5" borderId="50" xfId="0" applyNumberFormat="1" applyFont="1" applyFill="1" applyBorder="1"/>
    <xf numFmtId="4" fontId="9" fillId="0" borderId="11" xfId="0" applyNumberFormat="1" applyFont="1" applyBorder="1" applyAlignment="1">
      <alignment horizontal="center"/>
    </xf>
    <xf numFmtId="4" fontId="9" fillId="0" borderId="13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5" xfId="0" applyNumberFormat="1" applyFont="1" applyBorder="1" applyAlignment="1">
      <alignment horizontal="center"/>
    </xf>
    <xf numFmtId="4" fontId="9" fillId="0" borderId="17" xfId="0" applyNumberFormat="1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vertical="center"/>
    </xf>
    <xf numFmtId="4" fontId="9" fillId="0" borderId="13" xfId="0" applyNumberFormat="1" applyFont="1" applyBorder="1" applyAlignment="1">
      <alignment horizontal="center" vertical="center"/>
    </xf>
    <xf numFmtId="4" fontId="9" fillId="0" borderId="0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4" fontId="9" fillId="0" borderId="46" xfId="0" applyNumberFormat="1" applyFont="1" applyBorder="1" applyAlignment="1">
      <alignment horizontal="center"/>
    </xf>
    <xf numFmtId="4" fontId="9" fillId="0" borderId="47" xfId="0" applyNumberFormat="1" applyFont="1" applyBorder="1" applyAlignment="1">
      <alignment horizontal="center"/>
    </xf>
    <xf numFmtId="4" fontId="0" fillId="0" borderId="23" xfId="0" applyNumberFormat="1" applyFont="1" applyFill="1" applyBorder="1" applyAlignment="1">
      <alignment horizontal="center"/>
    </xf>
    <xf numFmtId="0" fontId="16" fillId="0" borderId="64" xfId="0" applyFont="1" applyBorder="1" applyAlignment="1">
      <alignment horizontal="justify" wrapText="1"/>
    </xf>
    <xf numFmtId="0" fontId="11" fillId="0" borderId="39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15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wrapText="1"/>
    </xf>
    <xf numFmtId="165" fontId="9" fillId="0" borderId="15" xfId="0" applyNumberFormat="1" applyFont="1" applyBorder="1" applyAlignment="1">
      <alignment horizontal="center" wrapText="1"/>
    </xf>
    <xf numFmtId="165" fontId="9" fillId="0" borderId="39" xfId="0" applyNumberFormat="1" applyFont="1" applyBorder="1" applyAlignment="1">
      <alignment horizontal="center" wrapText="1"/>
    </xf>
    <xf numFmtId="0" fontId="11" fillId="0" borderId="47" xfId="0" applyFont="1" applyBorder="1" applyAlignment="1">
      <alignment horizontal="center" vertical="center" wrapText="1"/>
    </xf>
    <xf numFmtId="165" fontId="0" fillId="0" borderId="0" xfId="0" applyNumberFormat="1"/>
    <xf numFmtId="3" fontId="9" fillId="0" borderId="13" xfId="0" applyNumberFormat="1" applyFont="1" applyBorder="1" applyAlignment="1">
      <alignment vertical="center"/>
    </xf>
    <xf numFmtId="3" fontId="9" fillId="0" borderId="15" xfId="0" applyNumberFormat="1" applyFont="1" applyBorder="1" applyAlignment="1">
      <alignment vertical="center"/>
    </xf>
    <xf numFmtId="3" fontId="9" fillId="0" borderId="65" xfId="0" applyNumberFormat="1" applyFont="1" applyBorder="1" applyAlignment="1">
      <alignment vertical="center"/>
    </xf>
    <xf numFmtId="164" fontId="0" fillId="0" borderId="13" xfId="0" applyNumberFormat="1" applyFont="1" applyBorder="1" applyAlignment="1">
      <alignment vertical="center"/>
    </xf>
    <xf numFmtId="164" fontId="9" fillId="0" borderId="15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vertical="center"/>
    </xf>
    <xf numFmtId="0" fontId="20" fillId="0" borderId="0" xfId="0" applyFont="1"/>
    <xf numFmtId="164" fontId="20" fillId="0" borderId="0" xfId="0" applyNumberFormat="1" applyFont="1"/>
    <xf numFmtId="4" fontId="19" fillId="0" borderId="24" xfId="0" applyNumberFormat="1" applyFont="1" applyFill="1" applyBorder="1" applyAlignment="1">
      <alignment horizontal="center"/>
    </xf>
    <xf numFmtId="4" fontId="1" fillId="5" borderId="19" xfId="0" applyNumberFormat="1" applyFont="1" applyFill="1" applyBorder="1" applyAlignment="1">
      <alignment horizontal="center" vertical="center"/>
    </xf>
    <xf numFmtId="4" fontId="1" fillId="5" borderId="21" xfId="0" applyNumberFormat="1" applyFont="1" applyFill="1" applyBorder="1" applyAlignment="1">
      <alignment horizontal="center" vertical="center"/>
    </xf>
    <xf numFmtId="4" fontId="11" fillId="5" borderId="19" xfId="0" applyNumberFormat="1" applyFont="1" applyFill="1" applyBorder="1" applyAlignment="1">
      <alignment horizontal="center" vertical="center"/>
    </xf>
    <xf numFmtId="4" fontId="11" fillId="5" borderId="21" xfId="0" applyNumberFormat="1" applyFont="1" applyFill="1" applyBorder="1" applyAlignment="1">
      <alignment horizontal="center" vertical="center"/>
    </xf>
    <xf numFmtId="4" fontId="1" fillId="5" borderId="19" xfId="0" applyNumberFormat="1" applyFont="1" applyFill="1" applyBorder="1" applyAlignment="1">
      <alignment horizontal="center"/>
    </xf>
    <xf numFmtId="4" fontId="1" fillId="5" borderId="21" xfId="0" applyNumberFormat="1" applyFont="1" applyFill="1" applyBorder="1" applyAlignment="1">
      <alignment horizontal="center"/>
    </xf>
    <xf numFmtId="4" fontId="11" fillId="5" borderId="19" xfId="0" applyNumberFormat="1" applyFont="1" applyFill="1" applyBorder="1" applyAlignment="1">
      <alignment horizontal="center"/>
    </xf>
    <xf numFmtId="4" fontId="11" fillId="5" borderId="21" xfId="0" applyNumberFormat="1" applyFont="1" applyFill="1" applyBorder="1" applyAlignment="1">
      <alignment horizontal="center"/>
    </xf>
    <xf numFmtId="0" fontId="14" fillId="4" borderId="44" xfId="1" applyFont="1" applyFill="1" applyBorder="1" applyAlignment="1">
      <alignment horizontal="center" vertical="center" wrapText="1"/>
    </xf>
    <xf numFmtId="0" fontId="12" fillId="4" borderId="26" xfId="1" applyFont="1" applyFill="1" applyBorder="1" applyAlignment="1">
      <alignment horizontal="left" vertical="center"/>
    </xf>
    <xf numFmtId="0" fontId="4" fillId="4" borderId="20" xfId="1" applyFont="1" applyFill="1" applyBorder="1" applyAlignment="1">
      <alignment horizontal="left" vertical="center" wrapText="1"/>
    </xf>
    <xf numFmtId="0" fontId="12" fillId="4" borderId="51" xfId="1" applyFont="1" applyFill="1" applyBorder="1" applyAlignment="1">
      <alignment horizontal="left" vertical="center"/>
    </xf>
    <xf numFmtId="0" fontId="4" fillId="4" borderId="61" xfId="1" applyFont="1" applyFill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17" fillId="4" borderId="14" xfId="1" applyFont="1" applyFill="1" applyBorder="1" applyAlignment="1">
      <alignment vertical="center"/>
    </xf>
    <xf numFmtId="0" fontId="4" fillId="4" borderId="68" xfId="1" applyFont="1" applyFill="1" applyBorder="1" applyAlignment="1">
      <alignment horizontal="left" vertical="center" wrapText="1"/>
    </xf>
    <xf numFmtId="0" fontId="17" fillId="4" borderId="60" xfId="1" applyFont="1" applyFill="1" applyBorder="1"/>
    <xf numFmtId="165" fontId="11" fillId="5" borderId="46" xfId="0" applyNumberFormat="1" applyFont="1" applyFill="1" applyBorder="1" applyAlignment="1">
      <alignment horizontal="center" wrapText="1"/>
    </xf>
    <xf numFmtId="165" fontId="11" fillId="5" borderId="47" xfId="0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9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9" fillId="0" borderId="13" xfId="0" applyNumberFormat="1" applyFont="1" applyBorder="1" applyAlignment="1" applyProtection="1">
      <alignment vertical="center"/>
    </xf>
    <xf numFmtId="3" fontId="9" fillId="0" borderId="15" xfId="0" applyNumberFormat="1" applyFont="1" applyBorder="1" applyAlignment="1" applyProtection="1">
      <alignment vertical="center"/>
    </xf>
    <xf numFmtId="0" fontId="6" fillId="0" borderId="48" xfId="0" applyFont="1" applyBorder="1" applyAlignment="1" applyProtection="1">
      <alignment vertical="center"/>
    </xf>
    <xf numFmtId="164" fontId="9" fillId="0" borderId="13" xfId="0" applyNumberFormat="1" applyFont="1" applyBorder="1" applyAlignment="1" applyProtection="1">
      <alignment vertical="center"/>
    </xf>
    <xf numFmtId="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horizontal="right" vertical="center"/>
    </xf>
    <xf numFmtId="164" fontId="9" fillId="0" borderId="15" xfId="0" applyNumberFormat="1" applyFont="1" applyBorder="1" applyAlignment="1" applyProtection="1">
      <alignment vertical="center"/>
    </xf>
    <xf numFmtId="3" fontId="18" fillId="5" borderId="50" xfId="0" applyNumberFormat="1" applyFont="1" applyFill="1" applyBorder="1" applyAlignment="1" applyProtection="1">
      <alignment vertical="center"/>
    </xf>
    <xf numFmtId="164" fontId="18" fillId="5" borderId="50" xfId="0" applyNumberFormat="1" applyFont="1" applyFill="1" applyBorder="1" applyAlignment="1" applyProtection="1">
      <alignment vertical="center"/>
    </xf>
    <xf numFmtId="0" fontId="17" fillId="4" borderId="14" xfId="1" applyFont="1" applyFill="1" applyBorder="1" applyAlignment="1" applyProtection="1">
      <alignment horizontal="left" vertical="center"/>
    </xf>
    <xf numFmtId="0" fontId="4" fillId="4" borderId="66" xfId="1" applyFont="1" applyFill="1" applyBorder="1" applyAlignment="1" applyProtection="1">
      <alignment horizontal="left" vertical="center"/>
    </xf>
    <xf numFmtId="0" fontId="17" fillId="4" borderId="14" xfId="1" applyFont="1" applyFill="1" applyBorder="1" applyAlignment="1" applyProtection="1">
      <alignment vertical="center"/>
    </xf>
    <xf numFmtId="0" fontId="4" fillId="4" borderId="66" xfId="1" applyFont="1" applyFill="1" applyBorder="1" applyAlignment="1" applyProtection="1">
      <alignment vertical="center"/>
    </xf>
    <xf numFmtId="0" fontId="4" fillId="4" borderId="44" xfId="1" applyFont="1" applyFill="1" applyBorder="1" applyAlignment="1" applyProtection="1">
      <alignment horizontal="center" vertical="center"/>
    </xf>
    <xf numFmtId="0" fontId="17" fillId="4" borderId="12" xfId="1" applyFont="1" applyFill="1" applyBorder="1" applyAlignment="1">
      <alignment vertical="center"/>
    </xf>
    <xf numFmtId="0" fontId="4" fillId="4" borderId="66" xfId="1" applyFont="1" applyFill="1" applyBorder="1" applyAlignment="1">
      <alignment vertical="center"/>
    </xf>
    <xf numFmtId="3" fontId="18" fillId="5" borderId="47" xfId="0" applyNumberFormat="1" applyFont="1" applyFill="1" applyBorder="1" applyAlignment="1">
      <alignment vertical="center"/>
    </xf>
    <xf numFmtId="164" fontId="18" fillId="5" borderId="47" xfId="0" applyNumberFormat="1" applyFont="1" applyFill="1" applyBorder="1" applyAlignment="1">
      <alignment vertical="center"/>
    </xf>
    <xf numFmtId="0" fontId="6" fillId="0" borderId="15" xfId="0" applyFont="1" applyBorder="1" applyAlignment="1" applyProtection="1">
      <alignment vertical="center"/>
    </xf>
    <xf numFmtId="0" fontId="4" fillId="4" borderId="67" xfId="1" applyFont="1" applyFill="1" applyBorder="1" applyAlignment="1" applyProtection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14" fillId="4" borderId="67" xfId="1" applyFont="1" applyFill="1" applyBorder="1" applyAlignment="1">
      <alignment horizontal="center" vertical="center" wrapText="1"/>
    </xf>
    <xf numFmtId="0" fontId="14" fillId="4" borderId="69" xfId="1" applyFont="1" applyFill="1" applyBorder="1" applyAlignment="1">
      <alignment horizontal="center" vertical="center" wrapText="1"/>
    </xf>
    <xf numFmtId="166" fontId="0" fillId="3" borderId="0" xfId="3" applyNumberFormat="1" applyFont="1" applyFill="1"/>
    <xf numFmtId="0" fontId="4" fillId="4" borderId="53" xfId="1" applyFont="1" applyFill="1" applyBorder="1" applyAlignment="1">
      <alignment horizontal="center" vertical="center"/>
    </xf>
    <xf numFmtId="9" fontId="0" fillId="3" borderId="0" xfId="3" applyFont="1" applyFill="1"/>
    <xf numFmtId="0" fontId="0" fillId="0" borderId="0" xfId="0"/>
    <xf numFmtId="166" fontId="0" fillId="0" borderId="0" xfId="3" applyNumberFormat="1" applyFont="1"/>
    <xf numFmtId="3" fontId="0" fillId="3" borderId="19" xfId="0" applyNumberFormat="1" applyFill="1" applyBorder="1" applyAlignment="1" applyProtection="1"/>
    <xf numFmtId="165" fontId="9" fillId="0" borderId="46" xfId="0" applyNumberFormat="1" applyFont="1" applyBorder="1" applyAlignment="1">
      <alignment horizontal="center" vertical="center" wrapText="1"/>
    </xf>
    <xf numFmtId="0" fontId="15" fillId="6" borderId="39" xfId="1" applyFont="1" applyFill="1" applyBorder="1" applyAlignment="1">
      <alignment horizontal="left" vertical="center"/>
    </xf>
    <xf numFmtId="0" fontId="15" fillId="6" borderId="54" xfId="1" applyFont="1" applyFill="1" applyBorder="1" applyAlignment="1">
      <alignment horizontal="left" vertical="center"/>
    </xf>
    <xf numFmtId="0" fontId="4" fillId="4" borderId="53" xfId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 wrapText="1"/>
    </xf>
    <xf numFmtId="4" fontId="0" fillId="0" borderId="0" xfId="0" applyNumberFormat="1"/>
    <xf numFmtId="0" fontId="3" fillId="4" borderId="70" xfId="1" applyFont="1" applyFill="1" applyBorder="1" applyAlignment="1" applyProtection="1">
      <alignment horizontal="center" vertical="center"/>
    </xf>
    <xf numFmtId="0" fontId="3" fillId="4" borderId="3" xfId="1" applyFont="1" applyFill="1" applyBorder="1" applyAlignment="1" applyProtection="1">
      <alignment horizontal="center" vertical="center"/>
    </xf>
    <xf numFmtId="0" fontId="3" fillId="4" borderId="37" xfId="1" applyFont="1" applyFill="1" applyBorder="1" applyAlignment="1" applyProtection="1">
      <alignment horizontal="center" vertical="center"/>
    </xf>
    <xf numFmtId="0" fontId="2" fillId="4" borderId="1" xfId="1" applyFill="1" applyBorder="1" applyAlignment="1" applyProtection="1">
      <alignment horizontal="center"/>
    </xf>
    <xf numFmtId="0" fontId="2" fillId="4" borderId="5" xfId="1" applyFill="1" applyBorder="1" applyAlignment="1" applyProtection="1">
      <alignment horizontal="center"/>
    </xf>
    <xf numFmtId="0" fontId="3" fillId="4" borderId="2" xfId="1" applyFont="1" applyFill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0" fontId="3" fillId="4" borderId="37" xfId="1" applyFont="1" applyFill="1" applyBorder="1" applyAlignment="1">
      <alignment horizontal="center" vertical="center"/>
    </xf>
    <xf numFmtId="0" fontId="3" fillId="4" borderId="42" xfId="1" applyFont="1" applyFill="1" applyBorder="1" applyAlignment="1">
      <alignment horizontal="center"/>
    </xf>
    <xf numFmtId="0" fontId="3" fillId="4" borderId="52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4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/>
    </xf>
    <xf numFmtId="0" fontId="13" fillId="4" borderId="37" xfId="1" applyFont="1" applyFill="1" applyBorder="1" applyAlignment="1">
      <alignment horizontal="center"/>
    </xf>
    <xf numFmtId="0" fontId="13" fillId="4" borderId="3" xfId="1" applyFont="1" applyFill="1" applyBorder="1" applyAlignment="1">
      <alignment horizontal="center" vertical="center"/>
    </xf>
    <xf numFmtId="0" fontId="13" fillId="4" borderId="4" xfId="1" applyFont="1" applyFill="1" applyBorder="1" applyAlignment="1">
      <alignment horizontal="center" vertical="center"/>
    </xf>
    <xf numFmtId="0" fontId="3" fillId="4" borderId="49" xfId="1" applyFont="1" applyFill="1" applyBorder="1" applyAlignment="1">
      <alignment horizontal="center" vertical="center"/>
    </xf>
    <xf numFmtId="0" fontId="3" fillId="4" borderId="0" xfId="1" applyFont="1" applyFill="1" applyBorder="1" applyAlignment="1">
      <alignment horizontal="center" vertical="center"/>
    </xf>
    <xf numFmtId="0" fontId="13" fillId="4" borderId="43" xfId="1" applyFont="1" applyFill="1" applyBorder="1" applyAlignment="1">
      <alignment horizontal="center" vertical="center" wrapText="1"/>
    </xf>
    <xf numFmtId="0" fontId="4" fillId="4" borderId="53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wrapText="1"/>
    </xf>
    <xf numFmtId="0" fontId="4" fillId="4" borderId="3" xfId="1" applyFont="1" applyFill="1" applyBorder="1" applyAlignment="1">
      <alignment horizontal="center" wrapText="1"/>
    </xf>
    <xf numFmtId="0" fontId="3" fillId="4" borderId="41" xfId="1" applyFont="1" applyFill="1" applyBorder="1" applyAlignment="1">
      <alignment horizontal="center" vertical="center"/>
    </xf>
    <xf numFmtId="0" fontId="3" fillId="4" borderId="31" xfId="1" applyFont="1" applyFill="1" applyBorder="1" applyAlignment="1">
      <alignment horizontal="center" vertical="center"/>
    </xf>
    <xf numFmtId="0" fontId="13" fillId="4" borderId="62" xfId="1" applyFont="1" applyFill="1" applyBorder="1" applyAlignment="1">
      <alignment horizontal="center" wrapText="1"/>
    </xf>
    <xf numFmtId="0" fontId="13" fillId="4" borderId="63" xfId="1" applyFont="1" applyFill="1" applyBorder="1" applyAlignment="1">
      <alignment horizontal="center" wrapText="1"/>
    </xf>
    <xf numFmtId="0" fontId="13" fillId="4" borderId="52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37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 applyProtection="1">
      <alignment horizontal="center" vertical="center" wrapText="1"/>
    </xf>
    <xf numFmtId="0" fontId="4" fillId="4" borderId="3" xfId="1" applyFont="1" applyFill="1" applyBorder="1" applyAlignment="1" applyProtection="1">
      <alignment horizontal="center" vertical="center" wrapText="1"/>
    </xf>
    <xf numFmtId="0" fontId="4" fillId="4" borderId="37" xfId="1" applyFont="1" applyFill="1" applyBorder="1" applyAlignment="1" applyProtection="1">
      <alignment horizontal="center" vertical="center" wrapText="1"/>
    </xf>
    <xf numFmtId="0" fontId="3" fillId="4" borderId="0" xfId="1" applyFont="1" applyFill="1" applyBorder="1" applyAlignment="1" applyProtection="1">
      <alignment horizontal="center" vertical="center"/>
    </xf>
    <xf numFmtId="0" fontId="3" fillId="4" borderId="15" xfId="1" applyFont="1" applyFill="1" applyBorder="1" applyAlignment="1" applyProtection="1">
      <alignment horizontal="center" vertical="center"/>
    </xf>
    <xf numFmtId="0" fontId="13" fillId="4" borderId="42" xfId="1" applyFont="1" applyFill="1" applyBorder="1" applyAlignment="1" applyProtection="1">
      <alignment horizontal="center" vertical="center" wrapText="1"/>
    </xf>
    <xf numFmtId="0" fontId="13" fillId="4" borderId="43" xfId="1" applyFont="1" applyFill="1" applyBorder="1" applyAlignment="1" applyProtection="1">
      <alignment horizontal="center"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3" fillId="4" borderId="41" xfId="1" applyFont="1" applyFill="1" applyBorder="1" applyAlignment="1" applyProtection="1">
      <alignment horizontal="center" vertical="center"/>
    </xf>
    <xf numFmtId="0" fontId="3" fillId="4" borderId="31" xfId="1" applyFont="1" applyFill="1" applyBorder="1" applyAlignment="1" applyProtection="1">
      <alignment horizontal="center" vertical="center"/>
    </xf>
    <xf numFmtId="0" fontId="3" fillId="4" borderId="71" xfId="1" applyFont="1" applyFill="1" applyBorder="1" applyAlignment="1">
      <alignment horizontal="center" vertical="center"/>
    </xf>
    <xf numFmtId="0" fontId="6" fillId="0" borderId="13" xfId="0" applyFont="1" applyFill="1" applyBorder="1" applyAlignment="1"/>
    <xf numFmtId="0" fontId="0" fillId="0" borderId="15" xfId="0" applyBorder="1"/>
    <xf numFmtId="0" fontId="3" fillId="4" borderId="15" xfId="1" applyFont="1" applyFill="1" applyBorder="1" applyAlignment="1">
      <alignment horizontal="center" vertical="center"/>
    </xf>
    <xf numFmtId="0" fontId="0" fillId="0" borderId="0" xfId="0" applyBorder="1"/>
    <xf numFmtId="164" fontId="9" fillId="0" borderId="65" xfId="0" applyNumberFormat="1" applyFont="1" applyBorder="1" applyAlignment="1">
      <alignment vertical="center"/>
    </xf>
    <xf numFmtId="0" fontId="0" fillId="0" borderId="45" xfId="0" applyBorder="1"/>
    <xf numFmtId="0" fontId="3" fillId="4" borderId="71" xfId="1" applyFont="1" applyFill="1" applyBorder="1" applyAlignment="1" applyProtection="1">
      <alignment horizontal="center" vertical="center"/>
    </xf>
  </cellXfs>
  <cellStyles count="22">
    <cellStyle name="Акцент1" xfId="1" builtinId="29"/>
    <cellStyle name="Обычный" xfId="0" builtinId="0"/>
    <cellStyle name="Обычный 2" xfId="5"/>
    <cellStyle name="Обычный 2 2" xfId="12"/>
    <cellStyle name="Обычный 2 3" xfId="19"/>
    <cellStyle name="Обычный 3" xfId="4"/>
    <cellStyle name="Обычный 3 2" xfId="13"/>
    <cellStyle name="Обычный 4" xfId="6"/>
    <cellStyle name="Обычный 4 2" xfId="14"/>
    <cellStyle name="Обычный 5" xfId="7"/>
    <cellStyle name="Обычный 5 2" xfId="16"/>
    <cellStyle name="Обычный 6" xfId="8"/>
    <cellStyle name="Обычный 6 2" xfId="17"/>
    <cellStyle name="Обычный 7" xfId="9"/>
    <cellStyle name="Обычный 7 2" xfId="18"/>
    <cellStyle name="Обычный 8" xfId="11"/>
    <cellStyle name="Обычный 9" xfId="15"/>
    <cellStyle name="Обычный_Лист1" xfId="2"/>
    <cellStyle name="Процентный" xfId="3" builtinId="5"/>
    <cellStyle name="Процентный 2" xfId="20"/>
    <cellStyle name="Финансовый 2" xfId="10"/>
    <cellStyle name="Финансовый 3" xfId="21"/>
  </cellStyles>
  <dxfs count="0"/>
  <tableStyles count="0" defaultTableStyle="TableStyleMedium2" defaultPivotStyle="PivotStyleLight16"/>
  <colors>
    <mruColors>
      <color rgb="FFEEECE1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ГК-1">
      <a:dk1>
        <a:srgbClr val="000000"/>
      </a:dk1>
      <a:lt1>
        <a:srgbClr val="FFFFFF"/>
      </a:lt1>
      <a:dk2>
        <a:srgbClr val="000000"/>
      </a:dk2>
      <a:lt2>
        <a:srgbClr val="808080"/>
      </a:lt2>
      <a:accent1>
        <a:srgbClr val="0066CC"/>
      </a:accent1>
      <a:accent2>
        <a:srgbClr val="3399FF"/>
      </a:accent2>
      <a:accent3>
        <a:srgbClr val="C7C7C7"/>
      </a:accent3>
      <a:accent4>
        <a:srgbClr val="92D050"/>
      </a:accent4>
      <a:accent5>
        <a:srgbClr val="FF9900"/>
      </a:accent5>
      <a:accent6>
        <a:srgbClr val="003366"/>
      </a:accent6>
      <a:hlink>
        <a:srgbClr val="003366"/>
      </a:hlink>
      <a:folHlink>
        <a:srgbClr val="808080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47"/>
  <sheetViews>
    <sheetView tabSelected="1" zoomScale="70" zoomScaleNormal="70" workbookViewId="0">
      <pane xSplit="1" ySplit="2" topLeftCell="E3" activePane="bottomRight" state="frozen"/>
      <selection pane="topRight" activeCell="B1" sqref="B1"/>
      <selection pane="bottomLeft" activeCell="A3" sqref="A3"/>
      <selection pane="bottomRight" activeCell="V6" sqref="V6:V16"/>
    </sheetView>
  </sheetViews>
  <sheetFormatPr defaultColWidth="9.109375" defaultRowHeight="14.4" x14ac:dyDescent="0.3"/>
  <cols>
    <col min="1" max="1" width="50.88671875" style="43" bestFit="1" customWidth="1"/>
    <col min="2" max="2" width="12.5546875" style="43" customWidth="1"/>
    <col min="3" max="3" width="12.88671875" style="43" customWidth="1"/>
    <col min="4" max="4" width="12.6640625" style="43" customWidth="1"/>
    <col min="5" max="5" width="13" style="43" customWidth="1"/>
    <col min="6" max="6" width="12.88671875" style="43" customWidth="1"/>
    <col min="7" max="7" width="11.88671875" style="43" customWidth="1"/>
    <col min="8" max="8" width="12.6640625" style="43" customWidth="1"/>
    <col min="9" max="9" width="12.109375" style="43" customWidth="1"/>
    <col min="10" max="10" width="12.6640625" style="43" customWidth="1"/>
    <col min="11" max="11" width="12.5546875" style="43" customWidth="1"/>
    <col min="12" max="12" width="12.88671875" style="43" customWidth="1"/>
    <col min="13" max="13" width="12.6640625" style="43" customWidth="1"/>
    <col min="14" max="14" width="13" style="43" customWidth="1"/>
    <col min="15" max="15" width="12.88671875" style="43" customWidth="1"/>
    <col min="16" max="16" width="11.88671875" style="43" customWidth="1"/>
    <col min="17" max="17" width="12.6640625" style="43" customWidth="1"/>
    <col min="18" max="18" width="12.109375" style="43" customWidth="1"/>
    <col min="19" max="19" width="12.6640625" style="43" customWidth="1"/>
    <col min="20" max="16384" width="9.109375" style="43"/>
  </cols>
  <sheetData>
    <row r="1" spans="1:19" ht="21" x14ac:dyDescent="0.3">
      <c r="A1" s="224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1"/>
    </row>
    <row r="2" spans="1:19" ht="21" x14ac:dyDescent="0.3">
      <c r="A2" s="190"/>
      <c r="B2" s="187">
        <v>2020</v>
      </c>
      <c r="C2" s="188"/>
      <c r="D2" s="188"/>
      <c r="E2" s="188"/>
      <c r="F2" s="188"/>
      <c r="G2" s="188"/>
      <c r="H2" s="188"/>
      <c r="I2" s="188"/>
      <c r="J2" s="188"/>
      <c r="K2" s="187">
        <v>2021</v>
      </c>
      <c r="L2" s="188"/>
      <c r="M2" s="188"/>
      <c r="N2" s="188"/>
      <c r="O2" s="188"/>
      <c r="P2" s="188"/>
      <c r="Q2" s="188"/>
      <c r="R2" s="188"/>
      <c r="S2" s="189"/>
    </row>
    <row r="3" spans="1:19" ht="15.6" x14ac:dyDescent="0.3">
      <c r="A3" s="191"/>
      <c r="B3" s="50" t="s">
        <v>1</v>
      </c>
      <c r="C3" s="50" t="s">
        <v>2</v>
      </c>
      <c r="D3" s="50" t="s">
        <v>3</v>
      </c>
      <c r="E3" s="50" t="s">
        <v>4</v>
      </c>
      <c r="F3" s="50" t="s">
        <v>5</v>
      </c>
      <c r="G3" s="51" t="s">
        <v>6</v>
      </c>
      <c r="H3" s="51" t="s">
        <v>7</v>
      </c>
      <c r="I3" s="50" t="s">
        <v>8</v>
      </c>
      <c r="J3" s="50" t="s">
        <v>9</v>
      </c>
      <c r="K3" s="50" t="s">
        <v>1</v>
      </c>
      <c r="L3" s="50" t="s">
        <v>2</v>
      </c>
      <c r="M3" s="50" t="s">
        <v>3</v>
      </c>
      <c r="N3" s="50" t="s">
        <v>4</v>
      </c>
      <c r="O3" s="50" t="s">
        <v>5</v>
      </c>
      <c r="P3" s="51" t="s">
        <v>6</v>
      </c>
      <c r="Q3" s="51" t="s">
        <v>7</v>
      </c>
      <c r="R3" s="50" t="s">
        <v>8</v>
      </c>
      <c r="S3" s="54" t="s">
        <v>9</v>
      </c>
    </row>
    <row r="4" spans="1:19" ht="18" x14ac:dyDescent="0.3">
      <c r="A4" s="28" t="s">
        <v>10</v>
      </c>
      <c r="B4" s="29"/>
      <c r="C4" s="30"/>
      <c r="D4" s="30"/>
      <c r="E4" s="31"/>
      <c r="F4" s="30"/>
      <c r="G4" s="30"/>
      <c r="H4" s="30"/>
      <c r="I4" s="30"/>
      <c r="J4" s="30"/>
      <c r="K4" s="29"/>
      <c r="L4" s="30"/>
      <c r="M4" s="30"/>
      <c r="N4" s="31"/>
      <c r="O4" s="30"/>
      <c r="P4" s="30"/>
      <c r="Q4" s="30"/>
      <c r="R4" s="30"/>
      <c r="S4" s="55"/>
    </row>
    <row r="5" spans="1:19" ht="15.6" x14ac:dyDescent="0.3">
      <c r="A5" s="8" t="s">
        <v>11</v>
      </c>
      <c r="B5" s="16">
        <v>64319.794999999998</v>
      </c>
      <c r="C5" s="16">
        <v>47043.514000000003</v>
      </c>
      <c r="D5" s="17">
        <v>66451.337</v>
      </c>
      <c r="E5" s="23">
        <f>SUM(B5:D5)</f>
        <v>177814.64600000001</v>
      </c>
      <c r="F5" s="16">
        <v>60742.993000000002</v>
      </c>
      <c r="G5" s="16">
        <v>18473.285</v>
      </c>
      <c r="H5" s="16">
        <v>75.457999999999998</v>
      </c>
      <c r="I5" s="23">
        <f>SUM(F5:H5)</f>
        <v>79291.736000000004</v>
      </c>
      <c r="J5" s="23">
        <f>E5+I5</f>
        <v>257106.38200000001</v>
      </c>
      <c r="K5" s="16">
        <v>86383.751999999993</v>
      </c>
      <c r="L5" s="16">
        <v>79310.375</v>
      </c>
      <c r="M5" s="16">
        <v>81018.055999999997</v>
      </c>
      <c r="N5" s="23">
        <f>SUM(K5:M5)</f>
        <v>246712.18299999996</v>
      </c>
      <c r="O5" s="16">
        <v>74028.747000000003</v>
      </c>
      <c r="P5" s="16">
        <v>34038.658000000003</v>
      </c>
      <c r="Q5" s="16">
        <v>0</v>
      </c>
      <c r="R5" s="23">
        <f>SUM(O5:Q5)</f>
        <v>108067.405</v>
      </c>
      <c r="S5" s="23">
        <f t="shared" ref="S5:S15" si="0">N5+R5</f>
        <v>354779.58799999999</v>
      </c>
    </row>
    <row r="6" spans="1:19" ht="15.6" x14ac:dyDescent="0.3">
      <c r="A6" s="9" t="s">
        <v>12</v>
      </c>
      <c r="B6" s="18">
        <v>384017.71899999998</v>
      </c>
      <c r="C6" s="19">
        <v>299622.95</v>
      </c>
      <c r="D6" s="19">
        <v>324502.038</v>
      </c>
      <c r="E6" s="24">
        <f>SUM(B6:D6)</f>
        <v>1008142.7069999999</v>
      </c>
      <c r="F6" s="18">
        <v>198821.06400000001</v>
      </c>
      <c r="G6" s="19">
        <v>269720.10499999998</v>
      </c>
      <c r="H6" s="18">
        <v>162432.80600000001</v>
      </c>
      <c r="I6" s="24">
        <f t="shared" ref="I6:I13" si="1">SUM(F6:H6)</f>
        <v>630973.97499999998</v>
      </c>
      <c r="J6" s="24">
        <f t="shared" ref="J6:J15" si="2">E6+I6</f>
        <v>1639116.682</v>
      </c>
      <c r="K6" s="18">
        <v>429125.25699999998</v>
      </c>
      <c r="L6" s="18">
        <v>351525.36900000001</v>
      </c>
      <c r="M6" s="18">
        <v>370520.53</v>
      </c>
      <c r="N6" s="24">
        <f>SUM(K6:M6)</f>
        <v>1151171.156</v>
      </c>
      <c r="O6" s="18">
        <v>224570.557</v>
      </c>
      <c r="P6" s="19">
        <v>267334.484</v>
      </c>
      <c r="Q6" s="18">
        <v>203163.29800000001</v>
      </c>
      <c r="R6" s="24">
        <f t="shared" ref="R6:R13" si="3">SUM(O6:Q6)</f>
        <v>695068.33899999992</v>
      </c>
      <c r="S6" s="24">
        <f t="shared" si="0"/>
        <v>1846239.4949999999</v>
      </c>
    </row>
    <row r="7" spans="1:19" ht="15.6" x14ac:dyDescent="0.3">
      <c r="A7" s="9" t="s">
        <v>13</v>
      </c>
      <c r="B7" s="18">
        <v>88275.414000000004</v>
      </c>
      <c r="C7" s="18">
        <v>87757.460999999996</v>
      </c>
      <c r="D7" s="19">
        <v>92779.1</v>
      </c>
      <c r="E7" s="24">
        <f t="shared" ref="E7:E15" si="4">SUM(B7:D7)</f>
        <v>268811.97499999998</v>
      </c>
      <c r="F7" s="18">
        <v>86036.921000000002</v>
      </c>
      <c r="G7" s="18">
        <v>42166.444000000003</v>
      </c>
      <c r="H7" s="18">
        <v>15846.852000000001</v>
      </c>
      <c r="I7" s="24">
        <f t="shared" si="1"/>
        <v>144050.217</v>
      </c>
      <c r="J7" s="24">
        <f t="shared" si="2"/>
        <v>412862.19199999998</v>
      </c>
      <c r="K7" s="18">
        <v>80980.043000000005</v>
      </c>
      <c r="L7" s="18">
        <v>82426.720000000001</v>
      </c>
      <c r="M7" s="18">
        <v>84771.982999999993</v>
      </c>
      <c r="N7" s="24">
        <f t="shared" ref="N7:N15" si="5">SUM(K7:M7)</f>
        <v>248178.74599999998</v>
      </c>
      <c r="O7" s="18">
        <v>72792.531000000003</v>
      </c>
      <c r="P7" s="18">
        <v>45344.908000000003</v>
      </c>
      <c r="Q7" s="18">
        <v>23181.216</v>
      </c>
      <c r="R7" s="24">
        <f t="shared" si="3"/>
        <v>141318.65500000003</v>
      </c>
      <c r="S7" s="24">
        <f t="shared" si="0"/>
        <v>389497.40100000001</v>
      </c>
    </row>
    <row r="8" spans="1:19" ht="15.6" x14ac:dyDescent="0.3">
      <c r="A8" s="9" t="s">
        <v>14</v>
      </c>
      <c r="B8" s="18">
        <v>178564.929</v>
      </c>
      <c r="C8" s="18">
        <v>194470.61499999999</v>
      </c>
      <c r="D8" s="19">
        <v>222057.16899999999</v>
      </c>
      <c r="E8" s="24">
        <f t="shared" si="4"/>
        <v>595092.71299999999</v>
      </c>
      <c r="F8" s="18">
        <v>182331.45699999999</v>
      </c>
      <c r="G8" s="18">
        <v>122878.219</v>
      </c>
      <c r="H8" s="18">
        <v>109747.458</v>
      </c>
      <c r="I8" s="24">
        <f t="shared" si="1"/>
        <v>414957.13399999996</v>
      </c>
      <c r="J8" s="24">
        <f t="shared" si="2"/>
        <v>1010049.847</v>
      </c>
      <c r="K8" s="18">
        <v>215780.32</v>
      </c>
      <c r="L8" s="18">
        <v>161360.649</v>
      </c>
      <c r="M8" s="18">
        <v>225078.56400000001</v>
      </c>
      <c r="N8" s="24">
        <f t="shared" si="5"/>
        <v>602219.53300000005</v>
      </c>
      <c r="O8" s="18">
        <v>214996.31599999999</v>
      </c>
      <c r="P8" s="18">
        <v>176941.861</v>
      </c>
      <c r="Q8" s="18">
        <v>53429.476000000002</v>
      </c>
      <c r="R8" s="24">
        <f t="shared" si="3"/>
        <v>445367.65300000005</v>
      </c>
      <c r="S8" s="24">
        <f t="shared" si="0"/>
        <v>1047587.1860000001</v>
      </c>
    </row>
    <row r="9" spans="1:19" ht="15.6" x14ac:dyDescent="0.3">
      <c r="A9" s="9" t="s">
        <v>15</v>
      </c>
      <c r="B9" s="18">
        <v>125143.268</v>
      </c>
      <c r="C9" s="18">
        <v>118536.79</v>
      </c>
      <c r="D9" s="19">
        <v>133940.992</v>
      </c>
      <c r="E9" s="24">
        <f t="shared" si="4"/>
        <v>377621.05</v>
      </c>
      <c r="F9" s="18">
        <v>123774.567</v>
      </c>
      <c r="G9" s="18">
        <v>60898.091999999997</v>
      </c>
      <c r="H9" s="18">
        <v>31409.308000000001</v>
      </c>
      <c r="I9" s="24">
        <f t="shared" si="1"/>
        <v>216081.96699999998</v>
      </c>
      <c r="J9" s="24">
        <f t="shared" si="2"/>
        <v>593703.01699999999</v>
      </c>
      <c r="K9" s="18">
        <v>122319.102</v>
      </c>
      <c r="L9" s="18">
        <v>111175.20600000001</v>
      </c>
      <c r="M9" s="18">
        <v>90835.846999999994</v>
      </c>
      <c r="N9" s="24">
        <f t="shared" si="5"/>
        <v>324330.15500000003</v>
      </c>
      <c r="O9" s="18">
        <v>104883.83199999999</v>
      </c>
      <c r="P9" s="18">
        <v>24722.625</v>
      </c>
      <c r="Q9" s="18">
        <v>24789.254000000001</v>
      </c>
      <c r="R9" s="24">
        <f t="shared" si="3"/>
        <v>154395.71100000001</v>
      </c>
      <c r="S9" s="24">
        <f t="shared" si="0"/>
        <v>478725.86600000004</v>
      </c>
    </row>
    <row r="10" spans="1:19" ht="15.6" x14ac:dyDescent="0.3">
      <c r="A10" s="9" t="s">
        <v>16</v>
      </c>
      <c r="B10" s="18">
        <v>85322.544999999998</v>
      </c>
      <c r="C10" s="18">
        <v>84053.251999999993</v>
      </c>
      <c r="D10" s="19">
        <v>79538.801999999996</v>
      </c>
      <c r="E10" s="24">
        <f t="shared" si="4"/>
        <v>248914.59899999999</v>
      </c>
      <c r="F10" s="18">
        <v>67454.047999999995</v>
      </c>
      <c r="G10" s="18">
        <v>30040.861000000001</v>
      </c>
      <c r="H10" s="18">
        <v>11996.121999999999</v>
      </c>
      <c r="I10" s="24">
        <f t="shared" si="1"/>
        <v>109491.031</v>
      </c>
      <c r="J10" s="24">
        <f t="shared" si="2"/>
        <v>358405.63</v>
      </c>
      <c r="K10" s="18">
        <v>120612.13499999999</v>
      </c>
      <c r="L10" s="18">
        <v>89180.907999999996</v>
      </c>
      <c r="M10" s="18">
        <v>87212.960999999996</v>
      </c>
      <c r="N10" s="24">
        <f t="shared" si="5"/>
        <v>297006.00400000002</v>
      </c>
      <c r="O10" s="18">
        <v>74967.31</v>
      </c>
      <c r="P10" s="18">
        <v>74259.244999999995</v>
      </c>
      <c r="Q10" s="18">
        <v>29909.126</v>
      </c>
      <c r="R10" s="24">
        <f t="shared" si="3"/>
        <v>179135.68099999998</v>
      </c>
      <c r="S10" s="24">
        <f t="shared" si="0"/>
        <v>476141.685</v>
      </c>
    </row>
    <row r="11" spans="1:19" ht="15.6" x14ac:dyDescent="0.3">
      <c r="A11" s="9" t="s">
        <v>17</v>
      </c>
      <c r="B11" s="18">
        <v>219163.5</v>
      </c>
      <c r="C11" s="18">
        <v>212395.36</v>
      </c>
      <c r="D11" s="19">
        <v>199243.655</v>
      </c>
      <c r="E11" s="24">
        <f t="shared" si="4"/>
        <v>630802.51500000001</v>
      </c>
      <c r="F11" s="18">
        <v>183884.72</v>
      </c>
      <c r="G11" s="18">
        <v>136789.64000000001</v>
      </c>
      <c r="H11" s="18">
        <v>67301.399999999994</v>
      </c>
      <c r="I11" s="24">
        <f t="shared" si="1"/>
        <v>387975.76</v>
      </c>
      <c r="J11" s="24">
        <f t="shared" si="2"/>
        <v>1018778.275</v>
      </c>
      <c r="K11" s="18">
        <v>275467.53999999998</v>
      </c>
      <c r="L11" s="18">
        <v>252817.24</v>
      </c>
      <c r="M11" s="18">
        <v>244589.8</v>
      </c>
      <c r="N11" s="24">
        <f t="shared" si="5"/>
        <v>772874.58000000007</v>
      </c>
      <c r="O11" s="18">
        <v>191722.8</v>
      </c>
      <c r="P11" s="18">
        <v>134784.48000000001</v>
      </c>
      <c r="Q11" s="18">
        <v>83487.039999999994</v>
      </c>
      <c r="R11" s="24">
        <f t="shared" si="3"/>
        <v>409994.32</v>
      </c>
      <c r="S11" s="24">
        <f t="shared" si="0"/>
        <v>1182868.9000000001</v>
      </c>
    </row>
    <row r="12" spans="1:19" ht="15.6" x14ac:dyDescent="0.3">
      <c r="A12" s="9" t="s">
        <v>18</v>
      </c>
      <c r="B12" s="18">
        <v>426053.06</v>
      </c>
      <c r="C12" s="18">
        <v>372958.06599999999</v>
      </c>
      <c r="D12" s="19">
        <v>423868.44400000002</v>
      </c>
      <c r="E12" s="24">
        <f t="shared" si="4"/>
        <v>1222879.5699999998</v>
      </c>
      <c r="F12" s="18">
        <v>388140.87300000002</v>
      </c>
      <c r="G12" s="18">
        <v>272804.321</v>
      </c>
      <c r="H12" s="18">
        <v>125086.03200000001</v>
      </c>
      <c r="I12" s="24">
        <f t="shared" si="1"/>
        <v>786031.22600000002</v>
      </c>
      <c r="J12" s="24">
        <f t="shared" si="2"/>
        <v>2008910.7959999999</v>
      </c>
      <c r="K12" s="18">
        <v>563489.91500000004</v>
      </c>
      <c r="L12" s="18">
        <v>527692.10800000001</v>
      </c>
      <c r="M12" s="18">
        <v>573719.80599999998</v>
      </c>
      <c r="N12" s="24">
        <f t="shared" si="5"/>
        <v>1664901.8289999999</v>
      </c>
      <c r="O12" s="18">
        <v>452433.32500000001</v>
      </c>
      <c r="P12" s="18">
        <v>227734.451</v>
      </c>
      <c r="Q12" s="18">
        <v>131693.88</v>
      </c>
      <c r="R12" s="24">
        <f t="shared" si="3"/>
        <v>811861.65600000008</v>
      </c>
      <c r="S12" s="24">
        <f t="shared" si="0"/>
        <v>2476763.4849999999</v>
      </c>
    </row>
    <row r="13" spans="1:19" ht="15.6" x14ac:dyDescent="0.3">
      <c r="A13" s="9" t="s">
        <v>19</v>
      </c>
      <c r="B13" s="18">
        <v>61701.014999999999</v>
      </c>
      <c r="C13" s="18">
        <v>56736.656999999999</v>
      </c>
      <c r="D13" s="19">
        <v>60144.152999999998</v>
      </c>
      <c r="E13" s="24">
        <f t="shared" si="4"/>
        <v>178581.82499999998</v>
      </c>
      <c r="F13" s="18">
        <v>58423.364999999998</v>
      </c>
      <c r="G13" s="18">
        <v>60844.760999999999</v>
      </c>
      <c r="H13" s="18">
        <v>57436.338000000003</v>
      </c>
      <c r="I13" s="24">
        <f t="shared" si="1"/>
        <v>176704.46399999998</v>
      </c>
      <c r="J13" s="24">
        <f t="shared" si="2"/>
        <v>355286.28899999999</v>
      </c>
      <c r="K13" s="18">
        <v>34318.731</v>
      </c>
      <c r="L13" s="18">
        <v>35617.754999999997</v>
      </c>
      <c r="M13" s="18">
        <v>53400.023999999998</v>
      </c>
      <c r="N13" s="24">
        <f t="shared" si="5"/>
        <v>123336.51000000001</v>
      </c>
      <c r="O13" s="18">
        <v>64108.508999999998</v>
      </c>
      <c r="P13" s="18">
        <v>79021.815000000002</v>
      </c>
      <c r="Q13" s="18">
        <v>67009.803</v>
      </c>
      <c r="R13" s="24">
        <f t="shared" si="3"/>
        <v>210140.12699999998</v>
      </c>
      <c r="S13" s="24">
        <f t="shared" si="0"/>
        <v>333476.63699999999</v>
      </c>
    </row>
    <row r="14" spans="1:19" ht="15.6" x14ac:dyDescent="0.3">
      <c r="A14" s="9" t="s">
        <v>20</v>
      </c>
      <c r="B14" s="18">
        <v>94483.116999999998</v>
      </c>
      <c r="C14" s="18">
        <v>112060.102</v>
      </c>
      <c r="D14" s="19">
        <v>114352.606</v>
      </c>
      <c r="E14" s="24">
        <f t="shared" si="4"/>
        <v>320895.82499999995</v>
      </c>
      <c r="F14" s="18">
        <v>119968.4</v>
      </c>
      <c r="G14" s="18">
        <v>124387.433</v>
      </c>
      <c r="H14" s="18">
        <v>118433.16499999999</v>
      </c>
      <c r="I14" s="24">
        <f>SUM(F14:H14)</f>
        <v>362788.99799999996</v>
      </c>
      <c r="J14" s="24">
        <f t="shared" si="2"/>
        <v>683684.82299999986</v>
      </c>
      <c r="K14" s="18">
        <v>129966.792</v>
      </c>
      <c r="L14" s="18">
        <v>127290.291</v>
      </c>
      <c r="M14" s="18">
        <v>145435.94899999999</v>
      </c>
      <c r="N14" s="24">
        <f t="shared" si="5"/>
        <v>402693.03200000001</v>
      </c>
      <c r="O14" s="18">
        <v>141325.29300000001</v>
      </c>
      <c r="P14" s="18">
        <v>150587.35200000001</v>
      </c>
      <c r="Q14" s="18">
        <v>153285.68599999999</v>
      </c>
      <c r="R14" s="24">
        <f>SUM(O14:Q14)</f>
        <v>445198.33100000001</v>
      </c>
      <c r="S14" s="24">
        <f t="shared" si="0"/>
        <v>847891.36300000001</v>
      </c>
    </row>
    <row r="15" spans="1:19" ht="16.2" thickBot="1" x14ac:dyDescent="0.35">
      <c r="A15" s="10" t="s">
        <v>21</v>
      </c>
      <c r="B15" s="20">
        <v>138550.856</v>
      </c>
      <c r="C15" s="20">
        <v>132081.573</v>
      </c>
      <c r="D15" s="21">
        <v>151037.48000000001</v>
      </c>
      <c r="E15" s="24">
        <f t="shared" si="4"/>
        <v>421669.90899999999</v>
      </c>
      <c r="F15" s="20">
        <v>154877.342</v>
      </c>
      <c r="G15" s="20">
        <v>160458.465</v>
      </c>
      <c r="H15" s="18">
        <v>167986.58600000001</v>
      </c>
      <c r="I15" s="24">
        <f>SUM(F15:H15)</f>
        <v>483322.39300000004</v>
      </c>
      <c r="J15" s="24">
        <f t="shared" si="2"/>
        <v>904992.30200000003</v>
      </c>
      <c r="K15" s="20">
        <v>122801.31299999999</v>
      </c>
      <c r="L15" s="20">
        <v>111580.409</v>
      </c>
      <c r="M15" s="20">
        <v>125115.98699999999</v>
      </c>
      <c r="N15" s="24">
        <f t="shared" si="5"/>
        <v>359497.70900000003</v>
      </c>
      <c r="O15" s="20">
        <v>154865.65400000001</v>
      </c>
      <c r="P15" s="20">
        <v>165797.39199999999</v>
      </c>
      <c r="Q15" s="18">
        <v>153214.57400000002</v>
      </c>
      <c r="R15" s="24">
        <f>SUM(O15:Q15)</f>
        <v>473877.62</v>
      </c>
      <c r="S15" s="24">
        <f t="shared" si="0"/>
        <v>833375.32900000003</v>
      </c>
    </row>
    <row r="16" spans="1:19" ht="16.2" thickBot="1" x14ac:dyDescent="0.35">
      <c r="A16" s="11" t="s">
        <v>22</v>
      </c>
      <c r="B16" s="22">
        <f t="shared" ref="B16:J16" si="6">SUM(B5:B15)</f>
        <v>1865595.2179999999</v>
      </c>
      <c r="C16" s="22">
        <f t="shared" si="6"/>
        <v>1717716.3399999999</v>
      </c>
      <c r="D16" s="22">
        <f t="shared" si="6"/>
        <v>1867915.7759999998</v>
      </c>
      <c r="E16" s="25">
        <f t="shared" si="6"/>
        <v>5451227.3339999998</v>
      </c>
      <c r="F16" s="22">
        <f t="shared" si="6"/>
        <v>1624455.75</v>
      </c>
      <c r="G16" s="22">
        <f t="shared" si="6"/>
        <v>1299461.6259999999</v>
      </c>
      <c r="H16" s="22">
        <f t="shared" si="6"/>
        <v>867751.52500000002</v>
      </c>
      <c r="I16" s="25">
        <f t="shared" si="6"/>
        <v>3791668.9010000005</v>
      </c>
      <c r="J16" s="25">
        <f t="shared" si="6"/>
        <v>9242896.2349999994</v>
      </c>
      <c r="K16" s="22">
        <f t="shared" ref="K16:S16" si="7">SUM(K5:K15)</f>
        <v>2181244.9</v>
      </c>
      <c r="L16" s="22">
        <f t="shared" si="7"/>
        <v>1929977.0299999998</v>
      </c>
      <c r="M16" s="22">
        <f t="shared" si="7"/>
        <v>2081699.5069999998</v>
      </c>
      <c r="N16" s="25">
        <f t="shared" si="7"/>
        <v>6192921.4369999999</v>
      </c>
      <c r="O16" s="22">
        <f t="shared" si="7"/>
        <v>1770694.8740000003</v>
      </c>
      <c r="P16" s="22">
        <f t="shared" si="7"/>
        <v>1380567.2709999999</v>
      </c>
      <c r="Q16" s="22">
        <f t="shared" si="7"/>
        <v>923163.353</v>
      </c>
      <c r="R16" s="25">
        <f t="shared" si="7"/>
        <v>4074425.4979999997</v>
      </c>
      <c r="S16" s="25">
        <f t="shared" si="7"/>
        <v>10267346.935000001</v>
      </c>
    </row>
    <row r="17" spans="1:19" ht="18" x14ac:dyDescent="0.3">
      <c r="A17" s="40" t="s">
        <v>23</v>
      </c>
      <c r="B17" s="33"/>
      <c r="C17" s="33"/>
      <c r="D17" s="33"/>
      <c r="E17" s="32"/>
      <c r="F17" s="33"/>
      <c r="G17" s="33"/>
      <c r="H17" s="33"/>
      <c r="I17" s="32"/>
      <c r="J17" s="33"/>
      <c r="K17" s="33"/>
      <c r="L17" s="33"/>
      <c r="M17" s="33"/>
      <c r="N17" s="32"/>
      <c r="O17" s="33"/>
      <c r="P17" s="33"/>
      <c r="Q17" s="33"/>
      <c r="R17" s="32"/>
      <c r="S17" s="41"/>
    </row>
    <row r="18" spans="1:19" ht="15.6" x14ac:dyDescent="0.3">
      <c r="A18" s="8" t="s">
        <v>24</v>
      </c>
      <c r="B18" s="16">
        <v>133806.61499999999</v>
      </c>
      <c r="C18" s="17">
        <v>123903.00599999999</v>
      </c>
      <c r="D18" s="17">
        <v>110769.18799999999</v>
      </c>
      <c r="E18" s="23">
        <f>SUM(B18:D18)</f>
        <v>368478.80900000001</v>
      </c>
      <c r="F18" s="16">
        <v>95651.356</v>
      </c>
      <c r="G18" s="16">
        <v>80589.468999999997</v>
      </c>
      <c r="H18" s="17">
        <v>49064.601999999999</v>
      </c>
      <c r="I18" s="23">
        <f>SUM(F18:H18)</f>
        <v>225305.42700000003</v>
      </c>
      <c r="J18" s="23">
        <f>E18+I18</f>
        <v>593784.23600000003</v>
      </c>
      <c r="K18" s="16">
        <v>152628.731</v>
      </c>
      <c r="L18" s="17">
        <v>148341.75399999999</v>
      </c>
      <c r="M18" s="17">
        <v>135957.595</v>
      </c>
      <c r="N18" s="23">
        <f>SUM(K18:M18)</f>
        <v>436928.07999999996</v>
      </c>
      <c r="O18" s="16">
        <v>97870.173999999999</v>
      </c>
      <c r="P18" s="16">
        <v>85344.315000000002</v>
      </c>
      <c r="Q18" s="17">
        <v>55916.343999999997</v>
      </c>
      <c r="R18" s="23">
        <f>SUM(O18:Q18)</f>
        <v>239130.83299999998</v>
      </c>
      <c r="S18" s="23">
        <f>N18+R18</f>
        <v>676058.91299999994</v>
      </c>
    </row>
    <row r="19" spans="1:19" ht="15.6" x14ac:dyDescent="0.3">
      <c r="A19" s="9" t="s">
        <v>25</v>
      </c>
      <c r="B19" s="18">
        <v>85366.425000000003</v>
      </c>
      <c r="C19" s="18">
        <v>73968.433999999994</v>
      </c>
      <c r="D19" s="19">
        <v>89111.187000000005</v>
      </c>
      <c r="E19" s="24">
        <f>SUM(B19:D19)</f>
        <v>248446.046</v>
      </c>
      <c r="F19" s="18">
        <v>86095.221000000005</v>
      </c>
      <c r="G19" s="18">
        <v>92331.915999999997</v>
      </c>
      <c r="H19" s="19">
        <v>89890.042000000001</v>
      </c>
      <c r="I19" s="24">
        <f>SUM(F19:H19)</f>
        <v>268317.179</v>
      </c>
      <c r="J19" s="24">
        <f>E19+I19</f>
        <v>516763.22499999998</v>
      </c>
      <c r="K19" s="18">
        <v>90534.883000000002</v>
      </c>
      <c r="L19" s="18">
        <v>72612.376000000004</v>
      </c>
      <c r="M19" s="19">
        <v>80278.368000000002</v>
      </c>
      <c r="N19" s="24">
        <f>SUM(K19:M19)</f>
        <v>243425.62700000004</v>
      </c>
      <c r="O19" s="18">
        <v>90144.342999999993</v>
      </c>
      <c r="P19" s="18">
        <v>91422.990999999995</v>
      </c>
      <c r="Q19" s="19">
        <v>80051.657999999996</v>
      </c>
      <c r="R19" s="24">
        <f>SUM(O19:Q19)</f>
        <v>261618.99199999997</v>
      </c>
      <c r="S19" s="24">
        <f>N19+R19</f>
        <v>505044.61900000001</v>
      </c>
    </row>
    <row r="20" spans="1:19" ht="15.6" x14ac:dyDescent="0.3">
      <c r="A20" s="9" t="s">
        <v>26</v>
      </c>
      <c r="B20" s="18">
        <v>129134.342</v>
      </c>
      <c r="C20" s="18">
        <v>127799.928</v>
      </c>
      <c r="D20" s="19">
        <v>130658.769</v>
      </c>
      <c r="E20" s="24">
        <f>SUM(B20:D20)</f>
        <v>387593.03899999999</v>
      </c>
      <c r="F20" s="18">
        <v>124007.683</v>
      </c>
      <c r="G20" s="18">
        <v>184162.861</v>
      </c>
      <c r="H20" s="19">
        <v>149879.31200000001</v>
      </c>
      <c r="I20" s="24">
        <f>SUM(F20:H20)</f>
        <v>458049.85600000003</v>
      </c>
      <c r="J20" s="24">
        <f>E20+I20</f>
        <v>845642.89500000002</v>
      </c>
      <c r="K20" s="18">
        <v>130535.481</v>
      </c>
      <c r="L20" s="18">
        <v>116024.031</v>
      </c>
      <c r="M20" s="19">
        <v>88975.365000000005</v>
      </c>
      <c r="N20" s="24">
        <f>SUM(K20:M20)</f>
        <v>335534.87699999998</v>
      </c>
      <c r="O20" s="18">
        <v>150147.91800000001</v>
      </c>
      <c r="P20" s="18">
        <v>168796.85699999999</v>
      </c>
      <c r="Q20" s="19">
        <v>142931.78899999999</v>
      </c>
      <c r="R20" s="24">
        <f>SUM(O20:Q20)</f>
        <v>461876.56400000001</v>
      </c>
      <c r="S20" s="24">
        <f>N20+R20</f>
        <v>797411.44099999999</v>
      </c>
    </row>
    <row r="21" spans="1:19" ht="16.2" thickBot="1" x14ac:dyDescent="0.35">
      <c r="A21" s="9" t="s">
        <v>27</v>
      </c>
      <c r="B21" s="18">
        <v>29791.488000000001</v>
      </c>
      <c r="C21" s="18">
        <v>29250.937000000002</v>
      </c>
      <c r="D21" s="19">
        <v>33551.565000000002</v>
      </c>
      <c r="E21" s="24">
        <f>SUM(B21:D21)</f>
        <v>92593.99</v>
      </c>
      <c r="F21" s="18">
        <v>33608.275999999998</v>
      </c>
      <c r="G21" s="18">
        <v>36153.569000000003</v>
      </c>
      <c r="H21" s="19">
        <v>32831.084000000003</v>
      </c>
      <c r="I21" s="24">
        <f>SUM(F21:H21)</f>
        <v>102592.929</v>
      </c>
      <c r="J21" s="24">
        <f>E21+I21</f>
        <v>195186.91899999999</v>
      </c>
      <c r="K21" s="18">
        <v>30601.308000000001</v>
      </c>
      <c r="L21" s="18">
        <v>23363.868999999999</v>
      </c>
      <c r="M21" s="19">
        <v>25632.797999999999</v>
      </c>
      <c r="N21" s="24">
        <f>SUM(K21:M21)</f>
        <v>79597.974999999991</v>
      </c>
      <c r="O21" s="18">
        <v>31165.165000000001</v>
      </c>
      <c r="P21" s="18">
        <v>34739.050999999999</v>
      </c>
      <c r="Q21" s="19">
        <v>37121.125</v>
      </c>
      <c r="R21" s="24">
        <f>SUM(O21:Q21)</f>
        <v>103025.341</v>
      </c>
      <c r="S21" s="24">
        <f>N21+R21</f>
        <v>182623.31599999999</v>
      </c>
    </row>
    <row r="22" spans="1:19" ht="16.2" thickBot="1" x14ac:dyDescent="0.35">
      <c r="A22" s="11" t="s">
        <v>28</v>
      </c>
      <c r="B22" s="22">
        <f t="shared" ref="B22:J22" si="8">SUM(B18:B21)</f>
        <v>378098.87</v>
      </c>
      <c r="C22" s="22">
        <f t="shared" si="8"/>
        <v>354922.30499999999</v>
      </c>
      <c r="D22" s="22">
        <f t="shared" si="8"/>
        <v>364090.70899999997</v>
      </c>
      <c r="E22" s="25">
        <f t="shared" si="8"/>
        <v>1097111.8840000001</v>
      </c>
      <c r="F22" s="22">
        <f t="shared" si="8"/>
        <v>339362.53600000002</v>
      </c>
      <c r="G22" s="22">
        <f t="shared" si="8"/>
        <v>393237.81500000006</v>
      </c>
      <c r="H22" s="22">
        <f t="shared" si="8"/>
        <v>321665.04000000004</v>
      </c>
      <c r="I22" s="25">
        <f t="shared" si="8"/>
        <v>1054265.3910000001</v>
      </c>
      <c r="J22" s="25">
        <f t="shared" si="8"/>
        <v>2151377.2750000004</v>
      </c>
      <c r="K22" s="22">
        <f t="shared" ref="K22:S22" si="9">SUM(K18:K21)</f>
        <v>404300.40299999999</v>
      </c>
      <c r="L22" s="22">
        <f t="shared" si="9"/>
        <v>360342.03</v>
      </c>
      <c r="M22" s="22">
        <f t="shared" si="9"/>
        <v>330844.12599999999</v>
      </c>
      <c r="N22" s="25">
        <f t="shared" si="9"/>
        <v>1095486.5589999999</v>
      </c>
      <c r="O22" s="22">
        <f t="shared" si="9"/>
        <v>369327.6</v>
      </c>
      <c r="P22" s="22">
        <f t="shared" si="9"/>
        <v>380303.21399999992</v>
      </c>
      <c r="Q22" s="22">
        <f t="shared" si="9"/>
        <v>316020.91599999997</v>
      </c>
      <c r="R22" s="25">
        <f t="shared" si="9"/>
        <v>1065651.73</v>
      </c>
      <c r="S22" s="25">
        <f t="shared" si="9"/>
        <v>2161138.2889999999</v>
      </c>
    </row>
    <row r="23" spans="1:19" ht="18" x14ac:dyDescent="0.35">
      <c r="A23" s="44" t="s">
        <v>29</v>
      </c>
      <c r="B23" s="34"/>
      <c r="C23" s="39"/>
      <c r="D23" s="34"/>
      <c r="E23" s="34"/>
      <c r="F23" s="34"/>
      <c r="G23" s="39"/>
      <c r="H23" s="34"/>
      <c r="I23" s="34"/>
      <c r="J23" s="34"/>
      <c r="K23" s="34"/>
      <c r="L23" s="39"/>
      <c r="M23" s="34"/>
      <c r="N23" s="34"/>
      <c r="O23" s="34"/>
      <c r="P23" s="39"/>
      <c r="Q23" s="34"/>
      <c r="R23" s="34"/>
      <c r="S23" s="45"/>
    </row>
    <row r="24" spans="1:19" ht="15.6" x14ac:dyDescent="0.3">
      <c r="A24" s="8" t="s">
        <v>30</v>
      </c>
      <c r="B24" s="16">
        <v>55030.476000000002</v>
      </c>
      <c r="C24" s="16">
        <v>52948.915999999997</v>
      </c>
      <c r="D24" s="16">
        <v>51871.548000000003</v>
      </c>
      <c r="E24" s="23">
        <f>SUM(B24:D24)</f>
        <v>159850.94</v>
      </c>
      <c r="F24" s="16">
        <v>40117.953999999998</v>
      </c>
      <c r="G24" s="16">
        <v>27912.445</v>
      </c>
      <c r="H24" s="16">
        <v>9926.9050000000007</v>
      </c>
      <c r="I24" s="23">
        <f>SUM(F24:H24)</f>
        <v>77957.304000000004</v>
      </c>
      <c r="J24" s="23">
        <f>E24+I24</f>
        <v>237808.24400000001</v>
      </c>
      <c r="K24" s="16">
        <v>59166.341999999997</v>
      </c>
      <c r="L24" s="16">
        <v>54827.741999999998</v>
      </c>
      <c r="M24" s="16">
        <v>54830.309000000001</v>
      </c>
      <c r="N24" s="23">
        <f>SUM(K24:M24)</f>
        <v>168824.39300000001</v>
      </c>
      <c r="O24" s="16">
        <v>35610.288</v>
      </c>
      <c r="P24" s="16">
        <v>33681.714999999997</v>
      </c>
      <c r="Q24" s="16">
        <v>11033.35</v>
      </c>
      <c r="R24" s="23">
        <f>SUM(O24:Q24)</f>
        <v>80325.353000000003</v>
      </c>
      <c r="S24" s="23">
        <f>N24+R24</f>
        <v>249149.74600000001</v>
      </c>
    </row>
    <row r="25" spans="1:19" ht="15.6" x14ac:dyDescent="0.3">
      <c r="A25" s="9" t="s">
        <v>31</v>
      </c>
      <c r="B25" s="18">
        <v>294549.47100000002</v>
      </c>
      <c r="C25" s="18">
        <v>226516.05100000001</v>
      </c>
      <c r="D25" s="19">
        <v>286043.95299999998</v>
      </c>
      <c r="E25" s="24">
        <f>SUM(B25:D25)</f>
        <v>807109.47499999998</v>
      </c>
      <c r="F25" s="18">
        <v>295436.495</v>
      </c>
      <c r="G25" s="18">
        <v>277281.641</v>
      </c>
      <c r="H25" s="19">
        <v>301760.57900000003</v>
      </c>
      <c r="I25" s="24">
        <f>SUM(F25:H25)</f>
        <v>874478.71499999997</v>
      </c>
      <c r="J25" s="24">
        <f>E25+I25</f>
        <v>1681588.19</v>
      </c>
      <c r="K25" s="18">
        <v>320746.71399999998</v>
      </c>
      <c r="L25" s="18">
        <v>267600.67499999999</v>
      </c>
      <c r="M25" s="19">
        <v>255460.19899999999</v>
      </c>
      <c r="N25" s="24">
        <f>SUM(K25:M25)</f>
        <v>843807.58799999999</v>
      </c>
      <c r="O25" s="18">
        <v>316457.78000000003</v>
      </c>
      <c r="P25" s="18">
        <v>307842.28499999997</v>
      </c>
      <c r="Q25" s="19">
        <v>279331.66499999998</v>
      </c>
      <c r="R25" s="24">
        <f>SUM(O25:Q25)</f>
        <v>903631.73</v>
      </c>
      <c r="S25" s="24">
        <f>N25+R25</f>
        <v>1747439.318</v>
      </c>
    </row>
    <row r="26" spans="1:19" ht="15.6" x14ac:dyDescent="0.3">
      <c r="A26" s="9" t="s">
        <v>32</v>
      </c>
      <c r="B26" s="18">
        <v>76973.914999999994</v>
      </c>
      <c r="C26" s="18">
        <v>81179.691999999995</v>
      </c>
      <c r="D26" s="19">
        <v>81467.06</v>
      </c>
      <c r="E26" s="24">
        <f>SUM(B26:D26)</f>
        <v>239620.66699999999</v>
      </c>
      <c r="F26" s="18">
        <v>68593.214000000007</v>
      </c>
      <c r="G26" s="18">
        <v>81003.585000000006</v>
      </c>
      <c r="H26" s="19">
        <v>100090.868</v>
      </c>
      <c r="I26" s="24">
        <f>SUM(F26:H26)</f>
        <v>249687.66700000002</v>
      </c>
      <c r="J26" s="24">
        <f>E26+I26</f>
        <v>489308.33400000003</v>
      </c>
      <c r="K26" s="18">
        <v>75288.293000000005</v>
      </c>
      <c r="L26" s="18">
        <v>70105.106</v>
      </c>
      <c r="M26" s="19">
        <v>81360.247000000003</v>
      </c>
      <c r="N26" s="24">
        <f>SUM(K26:M26)</f>
        <v>226753.64600000001</v>
      </c>
      <c r="O26" s="18">
        <v>68651.588000000003</v>
      </c>
      <c r="P26" s="18">
        <v>63925.440000000002</v>
      </c>
      <c r="Q26" s="19">
        <v>85547.614000000001</v>
      </c>
      <c r="R26" s="24">
        <f>SUM(O26:Q26)</f>
        <v>218124.64199999999</v>
      </c>
      <c r="S26" s="24">
        <f>N26+R26</f>
        <v>444878.288</v>
      </c>
    </row>
    <row r="27" spans="1:19" ht="16.2" thickBot="1" x14ac:dyDescent="0.35">
      <c r="A27" s="9" t="s">
        <v>33</v>
      </c>
      <c r="B27" s="18">
        <v>171495.67800000001</v>
      </c>
      <c r="C27" s="18">
        <v>133863.83900000001</v>
      </c>
      <c r="D27" s="19">
        <v>194602.58299999998</v>
      </c>
      <c r="E27" s="24">
        <f>SUM(B27:D27)</f>
        <v>499962.1</v>
      </c>
      <c r="F27" s="18">
        <v>208275.99400000001</v>
      </c>
      <c r="G27" s="18">
        <v>188765.27899999998</v>
      </c>
      <c r="H27" s="19">
        <v>327993.80099999998</v>
      </c>
      <c r="I27" s="24">
        <f>SUM(F27:H27)</f>
        <v>725035.07400000002</v>
      </c>
      <c r="J27" s="24">
        <f>E27+I27</f>
        <v>1224997.1740000001</v>
      </c>
      <c r="K27" s="18">
        <v>176101.378</v>
      </c>
      <c r="L27" s="18">
        <v>221168.97700000001</v>
      </c>
      <c r="M27" s="19">
        <v>236655.791</v>
      </c>
      <c r="N27" s="24">
        <f>SUM(K27:M27)</f>
        <v>633926.14599999995</v>
      </c>
      <c r="O27" s="18">
        <v>208811.30800000002</v>
      </c>
      <c r="P27" s="18">
        <v>203944.36199999999</v>
      </c>
      <c r="Q27" s="19">
        <v>263874.11599999998</v>
      </c>
      <c r="R27" s="24">
        <f>SUM(O27:Q27)</f>
        <v>676629.78600000008</v>
      </c>
      <c r="S27" s="24">
        <f>N27+R27</f>
        <v>1310555.932</v>
      </c>
    </row>
    <row r="28" spans="1:19" ht="16.2" thickBot="1" x14ac:dyDescent="0.35">
      <c r="A28" s="11" t="s">
        <v>34</v>
      </c>
      <c r="B28" s="22">
        <f t="shared" ref="B28:H28" si="10">SUM(B24:B27)</f>
        <v>598049.54</v>
      </c>
      <c r="C28" s="22">
        <f t="shared" si="10"/>
        <v>494508.49800000002</v>
      </c>
      <c r="D28" s="22">
        <f t="shared" si="10"/>
        <v>613985.14399999997</v>
      </c>
      <c r="E28" s="25">
        <f t="shared" si="10"/>
        <v>1706543.182</v>
      </c>
      <c r="F28" s="22">
        <f t="shared" si="10"/>
        <v>612423.65700000012</v>
      </c>
      <c r="G28" s="22">
        <f t="shared" si="10"/>
        <v>574962.94999999995</v>
      </c>
      <c r="H28" s="22">
        <f t="shared" si="10"/>
        <v>739772.15300000005</v>
      </c>
      <c r="I28" s="25">
        <f>SUM(F28:H28)</f>
        <v>1927158.7600000002</v>
      </c>
      <c r="J28" s="25">
        <f>E28+I28</f>
        <v>3633701.9420000003</v>
      </c>
      <c r="K28" s="22">
        <f t="shared" ref="K28:Q28" si="11">SUM(K24:K27)</f>
        <v>631302.72699999996</v>
      </c>
      <c r="L28" s="22">
        <f t="shared" si="11"/>
        <v>613702.5</v>
      </c>
      <c r="M28" s="22">
        <f t="shared" si="11"/>
        <v>628306.54599999997</v>
      </c>
      <c r="N28" s="25">
        <f t="shared" si="11"/>
        <v>1873311.773</v>
      </c>
      <c r="O28" s="22">
        <f t="shared" si="11"/>
        <v>629530.96400000004</v>
      </c>
      <c r="P28" s="22">
        <f t="shared" si="11"/>
        <v>609393.80200000003</v>
      </c>
      <c r="Q28" s="22">
        <f t="shared" si="11"/>
        <v>639786.74499999988</v>
      </c>
      <c r="R28" s="25">
        <f>SUM(O28:Q28)</f>
        <v>1878711.5109999999</v>
      </c>
      <c r="S28" s="25">
        <f>N28+R28</f>
        <v>3752023.284</v>
      </c>
    </row>
    <row r="29" spans="1:19" ht="15" thickBot="1" x14ac:dyDescent="0.35">
      <c r="A29" s="46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47"/>
    </row>
    <row r="30" spans="1:19" ht="16.2" thickBot="1" x14ac:dyDescent="0.35">
      <c r="A30" s="12" t="s">
        <v>77</v>
      </c>
      <c r="B30" s="6">
        <v>2479.7620000000002</v>
      </c>
      <c r="C30" s="6">
        <v>2375.364</v>
      </c>
      <c r="D30" s="6">
        <v>2444.2919999999999</v>
      </c>
      <c r="E30" s="26">
        <f>SUM(B30:D30)</f>
        <v>7299.4179999999997</v>
      </c>
      <c r="F30" s="6">
        <v>2308.201</v>
      </c>
      <c r="G30" s="6">
        <v>0</v>
      </c>
      <c r="H30" s="6">
        <v>0</v>
      </c>
      <c r="I30" s="26">
        <f>SUM(F30:H30)</f>
        <v>2308.201</v>
      </c>
      <c r="J30" s="26">
        <f>E30+I30</f>
        <v>9607.6189999999988</v>
      </c>
      <c r="K30" s="6">
        <v>2599.9290000000001</v>
      </c>
      <c r="L30" s="6">
        <v>2352.6260000000002</v>
      </c>
      <c r="M30" s="6">
        <v>2600.6579999999999</v>
      </c>
      <c r="N30" s="26">
        <f>SUM(K30:M30)</f>
        <v>7553.2129999999997</v>
      </c>
      <c r="O30" s="6">
        <v>2253.77</v>
      </c>
      <c r="P30" s="6">
        <v>0</v>
      </c>
      <c r="Q30" s="6">
        <v>0</v>
      </c>
      <c r="R30" s="26">
        <f>SUM(O30:Q30)</f>
        <v>2253.77</v>
      </c>
      <c r="S30" s="26">
        <f>N30+R30</f>
        <v>9806.9830000000002</v>
      </c>
    </row>
    <row r="31" spans="1:19" ht="15" thickBot="1" x14ac:dyDescent="0.35">
      <c r="A31" s="46"/>
      <c r="B31" s="35"/>
      <c r="C31" s="35"/>
      <c r="D31" s="35"/>
      <c r="E31" s="35"/>
      <c r="F31" s="35"/>
      <c r="G31" s="35"/>
      <c r="H31" s="35"/>
      <c r="I31" s="179"/>
      <c r="J31" s="35"/>
      <c r="K31" s="35"/>
      <c r="L31" s="35"/>
      <c r="M31" s="35"/>
      <c r="N31" s="35"/>
      <c r="O31" s="35"/>
      <c r="P31" s="35"/>
      <c r="Q31" s="35"/>
      <c r="R31" s="179"/>
      <c r="S31" s="47"/>
    </row>
    <row r="32" spans="1:19" ht="16.2" thickBot="1" x14ac:dyDescent="0.35">
      <c r="A32" s="13" t="s">
        <v>78</v>
      </c>
      <c r="B32" s="36">
        <f t="shared" ref="B32:H32" si="12">B16+B22+B28</f>
        <v>2841743.628</v>
      </c>
      <c r="C32" s="36">
        <f t="shared" si="12"/>
        <v>2567147.1429999997</v>
      </c>
      <c r="D32" s="36">
        <f t="shared" si="12"/>
        <v>2845991.6289999997</v>
      </c>
      <c r="E32" s="27">
        <f t="shared" si="12"/>
        <v>8254882.4000000004</v>
      </c>
      <c r="F32" s="36">
        <f t="shared" si="12"/>
        <v>2576241.943</v>
      </c>
      <c r="G32" s="36">
        <f t="shared" si="12"/>
        <v>2267662.3909999998</v>
      </c>
      <c r="H32" s="36">
        <f t="shared" si="12"/>
        <v>1929188.7179999999</v>
      </c>
      <c r="I32" s="27">
        <f>SUM(F32:H32)</f>
        <v>6773093.0519999992</v>
      </c>
      <c r="J32" s="27">
        <f>J16+J22+J28</f>
        <v>15027975.452</v>
      </c>
      <c r="K32" s="36">
        <f t="shared" ref="K32:Q32" si="13">K16+K22+K28</f>
        <v>3216848.03</v>
      </c>
      <c r="L32" s="36">
        <f t="shared" si="13"/>
        <v>2904021.5599999996</v>
      </c>
      <c r="M32" s="36">
        <f t="shared" si="13"/>
        <v>3040850.179</v>
      </c>
      <c r="N32" s="27">
        <f t="shared" si="13"/>
        <v>9161719.7689999994</v>
      </c>
      <c r="O32" s="36">
        <f t="shared" si="13"/>
        <v>2769553.4380000005</v>
      </c>
      <c r="P32" s="36">
        <f t="shared" si="13"/>
        <v>2370264.287</v>
      </c>
      <c r="Q32" s="36">
        <f t="shared" si="13"/>
        <v>1878971.0139999997</v>
      </c>
      <c r="R32" s="27">
        <f>SUM(O32:Q32)</f>
        <v>7018788.7390000001</v>
      </c>
      <c r="S32" s="27">
        <f>S16+S22+S28</f>
        <v>16180508.507999999</v>
      </c>
    </row>
    <row r="33" spans="1:19" ht="16.2" thickBot="1" x14ac:dyDescent="0.35">
      <c r="A33" s="13" t="s">
        <v>79</v>
      </c>
      <c r="B33" s="37">
        <f>B32+B30</f>
        <v>2844223.39</v>
      </c>
      <c r="C33" s="37">
        <f t="shared" ref="C33:H33" si="14">C32+C30</f>
        <v>2569522.5069999998</v>
      </c>
      <c r="D33" s="37">
        <f t="shared" si="14"/>
        <v>2848435.9209999996</v>
      </c>
      <c r="E33" s="27">
        <f t="shared" si="14"/>
        <v>8262181.818</v>
      </c>
      <c r="F33" s="37">
        <f t="shared" si="14"/>
        <v>2578550.1439999999</v>
      </c>
      <c r="G33" s="37">
        <f t="shared" si="14"/>
        <v>2267662.3909999998</v>
      </c>
      <c r="H33" s="37">
        <f t="shared" si="14"/>
        <v>1929188.7179999999</v>
      </c>
      <c r="I33" s="27">
        <f>I32+I30</f>
        <v>6775401.2529999996</v>
      </c>
      <c r="J33" s="27">
        <f>J32+J30</f>
        <v>15037583.071</v>
      </c>
      <c r="K33" s="37">
        <f>K32+K30</f>
        <v>3219447.9589999998</v>
      </c>
      <c r="L33" s="37">
        <f t="shared" ref="L33:Q33" si="15">L32+L30</f>
        <v>2906374.1859999998</v>
      </c>
      <c r="M33" s="37">
        <f t="shared" si="15"/>
        <v>3043450.8369999998</v>
      </c>
      <c r="N33" s="27">
        <f t="shared" si="15"/>
        <v>9169272.9819999989</v>
      </c>
      <c r="O33" s="37">
        <f t="shared" si="15"/>
        <v>2771807.2080000006</v>
      </c>
      <c r="P33" s="37">
        <f t="shared" si="15"/>
        <v>2370264.287</v>
      </c>
      <c r="Q33" s="37">
        <f t="shared" si="15"/>
        <v>1878971.0139999997</v>
      </c>
      <c r="R33" s="27">
        <f>R32+R30</f>
        <v>7021042.5089999996</v>
      </c>
      <c r="S33" s="27">
        <f>S32+S30</f>
        <v>16190315.490999999</v>
      </c>
    </row>
    <row r="34" spans="1:19" ht="15.6" x14ac:dyDescent="0.3">
      <c r="A34" s="4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56"/>
    </row>
    <row r="35" spans="1:19" ht="15.6" x14ac:dyDescent="0.3">
      <c r="A35" s="14" t="s">
        <v>35</v>
      </c>
      <c r="B35" s="15">
        <f t="shared" ref="B35:J35" si="16">B5+B6+B7+B8+B9+B10+B11+B12+B18+B24+B30</f>
        <v>1762177.0830000001</v>
      </c>
      <c r="C35" s="15">
        <f t="shared" si="16"/>
        <v>1596065.294</v>
      </c>
      <c r="D35" s="15">
        <f t="shared" si="16"/>
        <v>1707466.5649999999</v>
      </c>
      <c r="E35" s="53">
        <f t="shared" si="16"/>
        <v>5065708.9419999998</v>
      </c>
      <c r="F35" s="15">
        <f t="shared" si="16"/>
        <v>1429264.1539999999</v>
      </c>
      <c r="G35" s="15">
        <f t="shared" si="16"/>
        <v>1062272.8810000001</v>
      </c>
      <c r="H35" s="52">
        <f t="shared" si="16"/>
        <v>582886.94299999997</v>
      </c>
      <c r="I35" s="53">
        <f t="shared" si="16"/>
        <v>3074423.9780000001</v>
      </c>
      <c r="J35" s="53">
        <f t="shared" si="16"/>
        <v>8140132.9199999999</v>
      </c>
      <c r="K35" s="15">
        <f t="shared" ref="K35:S35" si="17">K5+K6+K7+K8+K9+K10+K11+K12+K18+K24+K30</f>
        <v>2108553.0660000001</v>
      </c>
      <c r="L35" s="15">
        <f t="shared" si="17"/>
        <v>1861010.6969999999</v>
      </c>
      <c r="M35" s="15">
        <f t="shared" si="17"/>
        <v>1951136.1089999997</v>
      </c>
      <c r="N35" s="53">
        <f t="shared" si="17"/>
        <v>5920699.8720000014</v>
      </c>
      <c r="O35" s="15">
        <f t="shared" si="17"/>
        <v>1546129.6500000001</v>
      </c>
      <c r="P35" s="15">
        <f t="shared" si="17"/>
        <v>1104186.7420000001</v>
      </c>
      <c r="Q35" s="52">
        <f t="shared" si="17"/>
        <v>616602.98400000005</v>
      </c>
      <c r="R35" s="53">
        <f t="shared" si="17"/>
        <v>3266919.3760000002</v>
      </c>
      <c r="S35" s="57">
        <f t="shared" si="17"/>
        <v>9187619.2479999997</v>
      </c>
    </row>
    <row r="36" spans="1:19" ht="15.6" x14ac:dyDescent="0.3">
      <c r="A36" s="58" t="s">
        <v>36</v>
      </c>
      <c r="B36" s="59">
        <f t="shared" ref="B36:I36" si="18">SUM(B13:B15,B19:B21,B25:B27)</f>
        <v>1082046.307</v>
      </c>
      <c r="C36" s="59">
        <f t="shared" si="18"/>
        <v>973457.21300000011</v>
      </c>
      <c r="D36" s="59">
        <f t="shared" si="18"/>
        <v>1140969.3560000001</v>
      </c>
      <c r="E36" s="61">
        <f t="shared" si="18"/>
        <v>3196472.8759999997</v>
      </c>
      <c r="F36" s="59">
        <f t="shared" si="18"/>
        <v>1149285.99</v>
      </c>
      <c r="G36" s="59">
        <f t="shared" si="18"/>
        <v>1205389.5099999998</v>
      </c>
      <c r="H36" s="60">
        <f t="shared" si="18"/>
        <v>1346301.7750000001</v>
      </c>
      <c r="I36" s="61">
        <f t="shared" si="18"/>
        <v>3700977.2749999999</v>
      </c>
      <c r="J36" s="61">
        <f>SUM(J13:J15,J19:J21,J25:J27)</f>
        <v>6897450.1509999987</v>
      </c>
      <c r="K36" s="59">
        <f t="shared" ref="K36:R36" si="19">SUM(K13:K15,K19:K21,K25:K27)</f>
        <v>1110894.8930000002</v>
      </c>
      <c r="L36" s="59">
        <f t="shared" si="19"/>
        <v>1045363.4890000001</v>
      </c>
      <c r="M36" s="59">
        <f t="shared" si="19"/>
        <v>1092314.7279999999</v>
      </c>
      <c r="N36" s="61">
        <f t="shared" si="19"/>
        <v>3248573.1100000003</v>
      </c>
      <c r="O36" s="59">
        <f t="shared" si="19"/>
        <v>1225677.558</v>
      </c>
      <c r="P36" s="59">
        <f t="shared" si="19"/>
        <v>1266077.5449999999</v>
      </c>
      <c r="Q36" s="60">
        <f t="shared" si="19"/>
        <v>1262368.03</v>
      </c>
      <c r="R36" s="61">
        <f t="shared" si="19"/>
        <v>3754123.1330000004</v>
      </c>
      <c r="S36" s="61">
        <f>SUM(S13:S15,S19:S21,S25:S27)</f>
        <v>7002696.2429999998</v>
      </c>
    </row>
    <row r="38" spans="1:19" x14ac:dyDescent="0.3">
      <c r="E38" s="49"/>
      <c r="F38" s="49"/>
      <c r="N38" s="49"/>
      <c r="O38" s="49"/>
    </row>
    <row r="41" spans="1:19" x14ac:dyDescent="0.3">
      <c r="G41" s="176"/>
      <c r="P41" s="176"/>
    </row>
    <row r="43" spans="1:19" x14ac:dyDescent="0.3">
      <c r="B43" s="42"/>
      <c r="G43" s="49"/>
      <c r="H43" s="174"/>
      <c r="K43" s="42"/>
      <c r="P43" s="49"/>
      <c r="Q43" s="174"/>
    </row>
    <row r="44" spans="1:19" x14ac:dyDescent="0.3">
      <c r="G44" s="49"/>
      <c r="H44" s="174"/>
      <c r="P44" s="49"/>
      <c r="Q44" s="174"/>
    </row>
    <row r="45" spans="1:19" x14ac:dyDescent="0.3">
      <c r="G45" s="49"/>
      <c r="H45" s="174"/>
      <c r="P45" s="49"/>
      <c r="Q45" s="174"/>
    </row>
    <row r="46" spans="1:19" x14ac:dyDescent="0.3">
      <c r="G46" s="49"/>
      <c r="H46" s="174"/>
      <c r="P46" s="49"/>
      <c r="Q46" s="174"/>
    </row>
    <row r="47" spans="1:19" x14ac:dyDescent="0.3">
      <c r="G47" s="49"/>
      <c r="H47" s="174"/>
      <c r="P47" s="49"/>
      <c r="Q47" s="174"/>
    </row>
  </sheetData>
  <protectedRanges>
    <protectedRange password="CA04" sqref="B2:E34 O61:O62 O15:P15 O16:O20 O22:O34 P19:P34 Q16:R34 R15 A1:A36 O2:R14 P16:P17 K2:N36 G19:G34 H16:I34 I15 F2:I14 G16:G17 B35:J36 F61:F62 F15:G15 F16:F20 F22:F34 O35:S36" name="Диапазон1_3"/>
    <protectedRange password="CA04" sqref="J3:J34 S3:S34" name="Диапазон1_2_1"/>
  </protectedRanges>
  <mergeCells count="4">
    <mergeCell ref="A1:S1"/>
    <mergeCell ref="K2:S2"/>
    <mergeCell ref="A2:A3"/>
    <mergeCell ref="B2:J2"/>
  </mergeCells>
  <pageMargins left="0.7" right="0.7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M31"/>
  <sheetViews>
    <sheetView showGridLines="0"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P11" sqref="P11"/>
    </sheetView>
  </sheetViews>
  <sheetFormatPr defaultRowHeight="14.4" x14ac:dyDescent="0.3"/>
  <cols>
    <col min="1" max="1" width="50.33203125" customWidth="1"/>
    <col min="2" max="19" width="10.6640625" style="177" customWidth="1"/>
    <col min="169" max="169" width="40.33203125" bestFit="1" customWidth="1"/>
    <col min="170" max="208" width="10.6640625" customWidth="1"/>
    <col min="209" max="209" width="11.44140625" bestFit="1" customWidth="1"/>
    <col min="210" max="210" width="9.5546875" bestFit="1" customWidth="1"/>
    <col min="211" max="211" width="12" bestFit="1" customWidth="1"/>
    <col min="425" max="425" width="40.33203125" bestFit="1" customWidth="1"/>
    <col min="426" max="464" width="10.6640625" customWidth="1"/>
    <col min="465" max="465" width="11.44140625" bestFit="1" customWidth="1"/>
    <col min="466" max="466" width="9.5546875" bestFit="1" customWidth="1"/>
    <col min="467" max="467" width="12" bestFit="1" customWidth="1"/>
    <col min="681" max="681" width="40.33203125" bestFit="1" customWidth="1"/>
    <col min="682" max="720" width="10.6640625" customWidth="1"/>
    <col min="721" max="721" width="11.44140625" bestFit="1" customWidth="1"/>
    <col min="722" max="722" width="9.5546875" bestFit="1" customWidth="1"/>
    <col min="723" max="723" width="12" bestFit="1" customWidth="1"/>
    <col min="937" max="937" width="40.33203125" bestFit="1" customWidth="1"/>
    <col min="938" max="976" width="10.6640625" customWidth="1"/>
    <col min="977" max="977" width="11.44140625" bestFit="1" customWidth="1"/>
    <col min="978" max="978" width="9.5546875" bestFit="1" customWidth="1"/>
    <col min="979" max="979" width="12" bestFit="1" customWidth="1"/>
    <col min="1193" max="1193" width="40.33203125" bestFit="1" customWidth="1"/>
    <col min="1194" max="1232" width="10.6640625" customWidth="1"/>
    <col min="1233" max="1233" width="11.44140625" bestFit="1" customWidth="1"/>
    <col min="1234" max="1234" width="9.5546875" bestFit="1" customWidth="1"/>
    <col min="1235" max="1235" width="12" bestFit="1" customWidth="1"/>
    <col min="1449" max="1449" width="40.33203125" bestFit="1" customWidth="1"/>
    <col min="1450" max="1488" width="10.6640625" customWidth="1"/>
    <col min="1489" max="1489" width="11.44140625" bestFit="1" customWidth="1"/>
    <col min="1490" max="1490" width="9.5546875" bestFit="1" customWidth="1"/>
    <col min="1491" max="1491" width="12" bestFit="1" customWidth="1"/>
    <col min="1705" max="1705" width="40.33203125" bestFit="1" customWidth="1"/>
    <col min="1706" max="1744" width="10.6640625" customWidth="1"/>
    <col min="1745" max="1745" width="11.44140625" bestFit="1" customWidth="1"/>
    <col min="1746" max="1746" width="9.5546875" bestFit="1" customWidth="1"/>
    <col min="1747" max="1747" width="12" bestFit="1" customWidth="1"/>
    <col min="1961" max="1961" width="40.33203125" bestFit="1" customWidth="1"/>
    <col min="1962" max="2000" width="10.6640625" customWidth="1"/>
    <col min="2001" max="2001" width="11.44140625" bestFit="1" customWidth="1"/>
    <col min="2002" max="2002" width="9.5546875" bestFit="1" customWidth="1"/>
    <col min="2003" max="2003" width="12" bestFit="1" customWidth="1"/>
    <col min="2217" max="2217" width="40.33203125" bestFit="1" customWidth="1"/>
    <col min="2218" max="2256" width="10.6640625" customWidth="1"/>
    <col min="2257" max="2257" width="11.44140625" bestFit="1" customWidth="1"/>
    <col min="2258" max="2258" width="9.5546875" bestFit="1" customWidth="1"/>
    <col min="2259" max="2259" width="12" bestFit="1" customWidth="1"/>
    <col min="2473" max="2473" width="40.33203125" bestFit="1" customWidth="1"/>
    <col min="2474" max="2512" width="10.6640625" customWidth="1"/>
    <col min="2513" max="2513" width="11.44140625" bestFit="1" customWidth="1"/>
    <col min="2514" max="2514" width="9.5546875" bestFit="1" customWidth="1"/>
    <col min="2515" max="2515" width="12" bestFit="1" customWidth="1"/>
    <col min="2729" max="2729" width="40.33203125" bestFit="1" customWidth="1"/>
    <col min="2730" max="2768" width="10.6640625" customWidth="1"/>
    <col min="2769" max="2769" width="11.44140625" bestFit="1" customWidth="1"/>
    <col min="2770" max="2770" width="9.5546875" bestFit="1" customWidth="1"/>
    <col min="2771" max="2771" width="12" bestFit="1" customWidth="1"/>
    <col min="2985" max="2985" width="40.33203125" bestFit="1" customWidth="1"/>
    <col min="2986" max="3024" width="10.6640625" customWidth="1"/>
    <col min="3025" max="3025" width="11.44140625" bestFit="1" customWidth="1"/>
    <col min="3026" max="3026" width="9.5546875" bestFit="1" customWidth="1"/>
    <col min="3027" max="3027" width="12" bestFit="1" customWidth="1"/>
    <col min="3241" max="3241" width="40.33203125" bestFit="1" customWidth="1"/>
    <col min="3242" max="3280" width="10.6640625" customWidth="1"/>
    <col min="3281" max="3281" width="11.44140625" bestFit="1" customWidth="1"/>
    <col min="3282" max="3282" width="9.5546875" bestFit="1" customWidth="1"/>
    <col min="3283" max="3283" width="12" bestFit="1" customWidth="1"/>
    <col min="3497" max="3497" width="40.33203125" bestFit="1" customWidth="1"/>
    <col min="3498" max="3536" width="10.6640625" customWidth="1"/>
    <col min="3537" max="3537" width="11.44140625" bestFit="1" customWidth="1"/>
    <col min="3538" max="3538" width="9.5546875" bestFit="1" customWidth="1"/>
    <col min="3539" max="3539" width="12" bestFit="1" customWidth="1"/>
    <col min="3753" max="3753" width="40.33203125" bestFit="1" customWidth="1"/>
    <col min="3754" max="3792" width="10.6640625" customWidth="1"/>
    <col min="3793" max="3793" width="11.44140625" bestFit="1" customWidth="1"/>
    <col min="3794" max="3794" width="9.5546875" bestFit="1" customWidth="1"/>
    <col min="3795" max="3795" width="12" bestFit="1" customWidth="1"/>
    <col min="4009" max="4009" width="40.33203125" bestFit="1" customWidth="1"/>
    <col min="4010" max="4048" width="10.6640625" customWidth="1"/>
    <col min="4049" max="4049" width="11.44140625" bestFit="1" customWidth="1"/>
    <col min="4050" max="4050" width="9.5546875" bestFit="1" customWidth="1"/>
    <col min="4051" max="4051" width="12" bestFit="1" customWidth="1"/>
    <col min="4265" max="4265" width="40.33203125" bestFit="1" customWidth="1"/>
    <col min="4266" max="4304" width="10.6640625" customWidth="1"/>
    <col min="4305" max="4305" width="11.44140625" bestFit="1" customWidth="1"/>
    <col min="4306" max="4306" width="9.5546875" bestFit="1" customWidth="1"/>
    <col min="4307" max="4307" width="12" bestFit="1" customWidth="1"/>
    <col min="4521" max="4521" width="40.33203125" bestFit="1" customWidth="1"/>
    <col min="4522" max="4560" width="10.6640625" customWidth="1"/>
    <col min="4561" max="4561" width="11.44140625" bestFit="1" customWidth="1"/>
    <col min="4562" max="4562" width="9.5546875" bestFit="1" customWidth="1"/>
    <col min="4563" max="4563" width="12" bestFit="1" customWidth="1"/>
    <col min="4777" max="4777" width="40.33203125" bestFit="1" customWidth="1"/>
    <col min="4778" max="4816" width="10.6640625" customWidth="1"/>
    <col min="4817" max="4817" width="11.44140625" bestFit="1" customWidth="1"/>
    <col min="4818" max="4818" width="9.5546875" bestFit="1" customWidth="1"/>
    <col min="4819" max="4819" width="12" bestFit="1" customWidth="1"/>
    <col min="5033" max="5033" width="40.33203125" bestFit="1" customWidth="1"/>
    <col min="5034" max="5072" width="10.6640625" customWidth="1"/>
    <col min="5073" max="5073" width="11.44140625" bestFit="1" customWidth="1"/>
    <col min="5074" max="5074" width="9.5546875" bestFit="1" customWidth="1"/>
    <col min="5075" max="5075" width="12" bestFit="1" customWidth="1"/>
    <col min="5289" max="5289" width="40.33203125" bestFit="1" customWidth="1"/>
    <col min="5290" max="5328" width="10.6640625" customWidth="1"/>
    <col min="5329" max="5329" width="11.44140625" bestFit="1" customWidth="1"/>
    <col min="5330" max="5330" width="9.5546875" bestFit="1" customWidth="1"/>
    <col min="5331" max="5331" width="12" bestFit="1" customWidth="1"/>
    <col min="5545" max="5545" width="40.33203125" bestFit="1" customWidth="1"/>
    <col min="5546" max="5584" width="10.6640625" customWidth="1"/>
    <col min="5585" max="5585" width="11.44140625" bestFit="1" customWidth="1"/>
    <col min="5586" max="5586" width="9.5546875" bestFit="1" customWidth="1"/>
    <col min="5587" max="5587" width="12" bestFit="1" customWidth="1"/>
    <col min="5801" max="5801" width="40.33203125" bestFit="1" customWidth="1"/>
    <col min="5802" max="5840" width="10.6640625" customWidth="1"/>
    <col min="5841" max="5841" width="11.44140625" bestFit="1" customWidth="1"/>
    <col min="5842" max="5842" width="9.5546875" bestFit="1" customWidth="1"/>
    <col min="5843" max="5843" width="12" bestFit="1" customWidth="1"/>
    <col min="6057" max="6057" width="40.33203125" bestFit="1" customWidth="1"/>
    <col min="6058" max="6096" width="10.6640625" customWidth="1"/>
    <col min="6097" max="6097" width="11.44140625" bestFit="1" customWidth="1"/>
    <col min="6098" max="6098" width="9.5546875" bestFit="1" customWidth="1"/>
    <col min="6099" max="6099" width="12" bestFit="1" customWidth="1"/>
    <col min="6313" max="6313" width="40.33203125" bestFit="1" customWidth="1"/>
    <col min="6314" max="6352" width="10.6640625" customWidth="1"/>
    <col min="6353" max="6353" width="11.44140625" bestFit="1" customWidth="1"/>
    <col min="6354" max="6354" width="9.5546875" bestFit="1" customWidth="1"/>
    <col min="6355" max="6355" width="12" bestFit="1" customWidth="1"/>
    <col min="6569" max="6569" width="40.33203125" bestFit="1" customWidth="1"/>
    <col min="6570" max="6608" width="10.6640625" customWidth="1"/>
    <col min="6609" max="6609" width="11.44140625" bestFit="1" customWidth="1"/>
    <col min="6610" max="6610" width="9.5546875" bestFit="1" customWidth="1"/>
    <col min="6611" max="6611" width="12" bestFit="1" customWidth="1"/>
    <col min="6825" max="6825" width="40.33203125" bestFit="1" customWidth="1"/>
    <col min="6826" max="6864" width="10.6640625" customWidth="1"/>
    <col min="6865" max="6865" width="11.44140625" bestFit="1" customWidth="1"/>
    <col min="6866" max="6866" width="9.5546875" bestFit="1" customWidth="1"/>
    <col min="6867" max="6867" width="12" bestFit="1" customWidth="1"/>
    <col min="7081" max="7081" width="40.33203125" bestFit="1" customWidth="1"/>
    <col min="7082" max="7120" width="10.6640625" customWidth="1"/>
    <col min="7121" max="7121" width="11.44140625" bestFit="1" customWidth="1"/>
    <col min="7122" max="7122" width="9.5546875" bestFit="1" customWidth="1"/>
    <col min="7123" max="7123" width="12" bestFit="1" customWidth="1"/>
    <col min="7337" max="7337" width="40.33203125" bestFit="1" customWidth="1"/>
    <col min="7338" max="7376" width="10.6640625" customWidth="1"/>
    <col min="7377" max="7377" width="11.44140625" bestFit="1" customWidth="1"/>
    <col min="7378" max="7378" width="9.5546875" bestFit="1" customWidth="1"/>
    <col min="7379" max="7379" width="12" bestFit="1" customWidth="1"/>
    <col min="7593" max="7593" width="40.33203125" bestFit="1" customWidth="1"/>
    <col min="7594" max="7632" width="10.6640625" customWidth="1"/>
    <col min="7633" max="7633" width="11.44140625" bestFit="1" customWidth="1"/>
    <col min="7634" max="7634" width="9.5546875" bestFit="1" customWidth="1"/>
    <col min="7635" max="7635" width="12" bestFit="1" customWidth="1"/>
    <col min="7849" max="7849" width="40.33203125" bestFit="1" customWidth="1"/>
    <col min="7850" max="7888" width="10.6640625" customWidth="1"/>
    <col min="7889" max="7889" width="11.44140625" bestFit="1" customWidth="1"/>
    <col min="7890" max="7890" width="9.5546875" bestFit="1" customWidth="1"/>
    <col min="7891" max="7891" width="12" bestFit="1" customWidth="1"/>
    <col min="8105" max="8105" width="40.33203125" bestFit="1" customWidth="1"/>
    <col min="8106" max="8144" width="10.6640625" customWidth="1"/>
    <col min="8145" max="8145" width="11.44140625" bestFit="1" customWidth="1"/>
    <col min="8146" max="8146" width="9.5546875" bestFit="1" customWidth="1"/>
    <col min="8147" max="8147" width="12" bestFit="1" customWidth="1"/>
    <col min="8361" max="8361" width="40.33203125" bestFit="1" customWidth="1"/>
    <col min="8362" max="8400" width="10.6640625" customWidth="1"/>
    <col min="8401" max="8401" width="11.44140625" bestFit="1" customWidth="1"/>
    <col min="8402" max="8402" width="9.5546875" bestFit="1" customWidth="1"/>
    <col min="8403" max="8403" width="12" bestFit="1" customWidth="1"/>
    <col min="8617" max="8617" width="40.33203125" bestFit="1" customWidth="1"/>
    <col min="8618" max="8656" width="10.6640625" customWidth="1"/>
    <col min="8657" max="8657" width="11.44140625" bestFit="1" customWidth="1"/>
    <col min="8658" max="8658" width="9.5546875" bestFit="1" customWidth="1"/>
    <col min="8659" max="8659" width="12" bestFit="1" customWidth="1"/>
    <col min="8873" max="8873" width="40.33203125" bestFit="1" customWidth="1"/>
    <col min="8874" max="8912" width="10.6640625" customWidth="1"/>
    <col min="8913" max="8913" width="11.44140625" bestFit="1" customWidth="1"/>
    <col min="8914" max="8914" width="9.5546875" bestFit="1" customWidth="1"/>
    <col min="8915" max="8915" width="12" bestFit="1" customWidth="1"/>
    <col min="9129" max="9129" width="40.33203125" bestFit="1" customWidth="1"/>
    <col min="9130" max="9168" width="10.6640625" customWidth="1"/>
    <col min="9169" max="9169" width="11.44140625" bestFit="1" customWidth="1"/>
    <col min="9170" max="9170" width="9.5546875" bestFit="1" customWidth="1"/>
    <col min="9171" max="9171" width="12" bestFit="1" customWidth="1"/>
    <col min="9385" max="9385" width="40.33203125" bestFit="1" customWidth="1"/>
    <col min="9386" max="9424" width="10.6640625" customWidth="1"/>
    <col min="9425" max="9425" width="11.44140625" bestFit="1" customWidth="1"/>
    <col min="9426" max="9426" width="9.5546875" bestFit="1" customWidth="1"/>
    <col min="9427" max="9427" width="12" bestFit="1" customWidth="1"/>
    <col min="9641" max="9641" width="40.33203125" bestFit="1" customWidth="1"/>
    <col min="9642" max="9680" width="10.6640625" customWidth="1"/>
    <col min="9681" max="9681" width="11.44140625" bestFit="1" customWidth="1"/>
    <col min="9682" max="9682" width="9.5546875" bestFit="1" customWidth="1"/>
    <col min="9683" max="9683" width="12" bestFit="1" customWidth="1"/>
    <col min="9897" max="9897" width="40.33203125" bestFit="1" customWidth="1"/>
    <col min="9898" max="9936" width="10.6640625" customWidth="1"/>
    <col min="9937" max="9937" width="11.44140625" bestFit="1" customWidth="1"/>
    <col min="9938" max="9938" width="9.5546875" bestFit="1" customWidth="1"/>
    <col min="9939" max="9939" width="12" bestFit="1" customWidth="1"/>
    <col min="10153" max="10153" width="40.33203125" bestFit="1" customWidth="1"/>
    <col min="10154" max="10192" width="10.6640625" customWidth="1"/>
    <col min="10193" max="10193" width="11.44140625" bestFit="1" customWidth="1"/>
    <col min="10194" max="10194" width="9.5546875" bestFit="1" customWidth="1"/>
    <col min="10195" max="10195" width="12" bestFit="1" customWidth="1"/>
    <col min="10409" max="10409" width="40.33203125" bestFit="1" customWidth="1"/>
    <col min="10410" max="10448" width="10.6640625" customWidth="1"/>
    <col min="10449" max="10449" width="11.44140625" bestFit="1" customWidth="1"/>
    <col min="10450" max="10450" width="9.5546875" bestFit="1" customWidth="1"/>
    <col min="10451" max="10451" width="12" bestFit="1" customWidth="1"/>
    <col min="10665" max="10665" width="40.33203125" bestFit="1" customWidth="1"/>
    <col min="10666" max="10704" width="10.6640625" customWidth="1"/>
    <col min="10705" max="10705" width="11.44140625" bestFit="1" customWidth="1"/>
    <col min="10706" max="10706" width="9.5546875" bestFit="1" customWidth="1"/>
    <col min="10707" max="10707" width="12" bestFit="1" customWidth="1"/>
    <col min="10921" max="10921" width="40.33203125" bestFit="1" customWidth="1"/>
    <col min="10922" max="10960" width="10.6640625" customWidth="1"/>
    <col min="10961" max="10961" width="11.44140625" bestFit="1" customWidth="1"/>
    <col min="10962" max="10962" width="9.5546875" bestFit="1" customWidth="1"/>
    <col min="10963" max="10963" width="12" bestFit="1" customWidth="1"/>
    <col min="11177" max="11177" width="40.33203125" bestFit="1" customWidth="1"/>
    <col min="11178" max="11216" width="10.6640625" customWidth="1"/>
    <col min="11217" max="11217" width="11.44140625" bestFit="1" customWidth="1"/>
    <col min="11218" max="11218" width="9.5546875" bestFit="1" customWidth="1"/>
    <col min="11219" max="11219" width="12" bestFit="1" customWidth="1"/>
    <col min="11433" max="11433" width="40.33203125" bestFit="1" customWidth="1"/>
    <col min="11434" max="11472" width="10.6640625" customWidth="1"/>
    <col min="11473" max="11473" width="11.44140625" bestFit="1" customWidth="1"/>
    <col min="11474" max="11474" width="9.5546875" bestFit="1" customWidth="1"/>
    <col min="11475" max="11475" width="12" bestFit="1" customWidth="1"/>
    <col min="11689" max="11689" width="40.33203125" bestFit="1" customWidth="1"/>
    <col min="11690" max="11728" width="10.6640625" customWidth="1"/>
    <col min="11729" max="11729" width="11.44140625" bestFit="1" customWidth="1"/>
    <col min="11730" max="11730" width="9.5546875" bestFit="1" customWidth="1"/>
    <col min="11731" max="11731" width="12" bestFit="1" customWidth="1"/>
    <col min="11945" max="11945" width="40.33203125" bestFit="1" customWidth="1"/>
    <col min="11946" max="11984" width="10.6640625" customWidth="1"/>
    <col min="11985" max="11985" width="11.44140625" bestFit="1" customWidth="1"/>
    <col min="11986" max="11986" width="9.5546875" bestFit="1" customWidth="1"/>
    <col min="11987" max="11987" width="12" bestFit="1" customWidth="1"/>
    <col min="12201" max="12201" width="40.33203125" bestFit="1" customWidth="1"/>
    <col min="12202" max="12240" width="10.6640625" customWidth="1"/>
    <col min="12241" max="12241" width="11.44140625" bestFit="1" customWidth="1"/>
    <col min="12242" max="12242" width="9.5546875" bestFit="1" customWidth="1"/>
    <col min="12243" max="12243" width="12" bestFit="1" customWidth="1"/>
    <col min="12457" max="12457" width="40.33203125" bestFit="1" customWidth="1"/>
    <col min="12458" max="12496" width="10.6640625" customWidth="1"/>
    <col min="12497" max="12497" width="11.44140625" bestFit="1" customWidth="1"/>
    <col min="12498" max="12498" width="9.5546875" bestFit="1" customWidth="1"/>
    <col min="12499" max="12499" width="12" bestFit="1" customWidth="1"/>
    <col min="12713" max="12713" width="40.33203125" bestFit="1" customWidth="1"/>
    <col min="12714" max="12752" width="10.6640625" customWidth="1"/>
    <col min="12753" max="12753" width="11.44140625" bestFit="1" customWidth="1"/>
    <col min="12754" max="12754" width="9.5546875" bestFit="1" customWidth="1"/>
    <col min="12755" max="12755" width="12" bestFit="1" customWidth="1"/>
    <col min="12969" max="12969" width="40.33203125" bestFit="1" customWidth="1"/>
    <col min="12970" max="13008" width="10.6640625" customWidth="1"/>
    <col min="13009" max="13009" width="11.44140625" bestFit="1" customWidth="1"/>
    <col min="13010" max="13010" width="9.5546875" bestFit="1" customWidth="1"/>
    <col min="13011" max="13011" width="12" bestFit="1" customWidth="1"/>
    <col min="13225" max="13225" width="40.33203125" bestFit="1" customWidth="1"/>
    <col min="13226" max="13264" width="10.6640625" customWidth="1"/>
    <col min="13265" max="13265" width="11.44140625" bestFit="1" customWidth="1"/>
    <col min="13266" max="13266" width="9.5546875" bestFit="1" customWidth="1"/>
    <col min="13267" max="13267" width="12" bestFit="1" customWidth="1"/>
    <col min="13481" max="13481" width="40.33203125" bestFit="1" customWidth="1"/>
    <col min="13482" max="13520" width="10.6640625" customWidth="1"/>
    <col min="13521" max="13521" width="11.44140625" bestFit="1" customWidth="1"/>
    <col min="13522" max="13522" width="9.5546875" bestFit="1" customWidth="1"/>
    <col min="13523" max="13523" width="12" bestFit="1" customWidth="1"/>
    <col min="13737" max="13737" width="40.33203125" bestFit="1" customWidth="1"/>
    <col min="13738" max="13776" width="10.6640625" customWidth="1"/>
    <col min="13777" max="13777" width="11.44140625" bestFit="1" customWidth="1"/>
    <col min="13778" max="13778" width="9.5546875" bestFit="1" customWidth="1"/>
    <col min="13779" max="13779" width="12" bestFit="1" customWidth="1"/>
    <col min="13993" max="13993" width="40.33203125" bestFit="1" customWidth="1"/>
    <col min="13994" max="14032" width="10.6640625" customWidth="1"/>
    <col min="14033" max="14033" width="11.44140625" bestFit="1" customWidth="1"/>
    <col min="14034" max="14034" width="9.5546875" bestFit="1" customWidth="1"/>
    <col min="14035" max="14035" width="12" bestFit="1" customWidth="1"/>
    <col min="14249" max="14249" width="40.33203125" bestFit="1" customWidth="1"/>
    <col min="14250" max="14288" width="10.6640625" customWidth="1"/>
    <col min="14289" max="14289" width="11.44140625" bestFit="1" customWidth="1"/>
    <col min="14290" max="14290" width="9.5546875" bestFit="1" customWidth="1"/>
    <col min="14291" max="14291" width="12" bestFit="1" customWidth="1"/>
    <col min="14505" max="14505" width="40.33203125" bestFit="1" customWidth="1"/>
    <col min="14506" max="14544" width="10.6640625" customWidth="1"/>
    <col min="14545" max="14545" width="11.44140625" bestFit="1" customWidth="1"/>
    <col min="14546" max="14546" width="9.5546875" bestFit="1" customWidth="1"/>
    <col min="14547" max="14547" width="12" bestFit="1" customWidth="1"/>
    <col min="14761" max="14761" width="40.33203125" bestFit="1" customWidth="1"/>
    <col min="14762" max="14800" width="10.6640625" customWidth="1"/>
    <col min="14801" max="14801" width="11.44140625" bestFit="1" customWidth="1"/>
    <col min="14802" max="14802" width="9.5546875" bestFit="1" customWidth="1"/>
    <col min="14803" max="14803" width="12" bestFit="1" customWidth="1"/>
    <col min="15017" max="15017" width="40.33203125" bestFit="1" customWidth="1"/>
    <col min="15018" max="15056" width="10.6640625" customWidth="1"/>
    <col min="15057" max="15057" width="11.44140625" bestFit="1" customWidth="1"/>
    <col min="15058" max="15058" width="9.5546875" bestFit="1" customWidth="1"/>
    <col min="15059" max="15059" width="12" bestFit="1" customWidth="1"/>
    <col min="15273" max="15273" width="40.33203125" bestFit="1" customWidth="1"/>
    <col min="15274" max="15312" width="10.6640625" customWidth="1"/>
    <col min="15313" max="15313" width="11.44140625" bestFit="1" customWidth="1"/>
    <col min="15314" max="15314" width="9.5546875" bestFit="1" customWidth="1"/>
    <col min="15315" max="15315" width="12" bestFit="1" customWidth="1"/>
    <col min="15529" max="15529" width="40.33203125" bestFit="1" customWidth="1"/>
    <col min="15530" max="15568" width="10.6640625" customWidth="1"/>
    <col min="15569" max="15569" width="11.44140625" bestFit="1" customWidth="1"/>
    <col min="15570" max="15570" width="9.5546875" bestFit="1" customWidth="1"/>
    <col min="15571" max="15571" width="12" bestFit="1" customWidth="1"/>
    <col min="15785" max="15785" width="40.33203125" bestFit="1" customWidth="1"/>
    <col min="15786" max="15824" width="10.6640625" customWidth="1"/>
    <col min="15825" max="15825" width="11.44140625" bestFit="1" customWidth="1"/>
    <col min="15826" max="15826" width="9.5546875" bestFit="1" customWidth="1"/>
    <col min="15827" max="15827" width="12" bestFit="1" customWidth="1"/>
    <col min="16041" max="16041" width="40.33203125" bestFit="1" customWidth="1"/>
    <col min="16042" max="16080" width="10.6640625" customWidth="1"/>
    <col min="16081" max="16081" width="11.44140625" bestFit="1" customWidth="1"/>
    <col min="16082" max="16082" width="9.5546875" bestFit="1" customWidth="1"/>
    <col min="16083" max="16083" width="12" bestFit="1" customWidth="1"/>
  </cols>
  <sheetData>
    <row r="1" spans="1:19" ht="21" x14ac:dyDescent="0.3">
      <c r="A1" s="210" t="s">
        <v>39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27"/>
    </row>
    <row r="2" spans="1:19" ht="21" x14ac:dyDescent="0.3">
      <c r="A2" s="195"/>
      <c r="B2" s="192">
        <v>2020</v>
      </c>
      <c r="C2" s="193"/>
      <c r="D2" s="193"/>
      <c r="E2" s="193"/>
      <c r="F2" s="193"/>
      <c r="G2" s="193"/>
      <c r="H2" s="193"/>
      <c r="I2" s="193"/>
      <c r="J2" s="193"/>
      <c r="K2" s="192">
        <v>2021</v>
      </c>
      <c r="L2" s="193"/>
      <c r="M2" s="193"/>
      <c r="N2" s="193"/>
      <c r="O2" s="193"/>
      <c r="P2" s="193"/>
      <c r="Q2" s="193"/>
      <c r="R2" s="193"/>
      <c r="S2" s="194"/>
    </row>
    <row r="3" spans="1:19" ht="15.75" customHeight="1" x14ac:dyDescent="0.3">
      <c r="A3" s="196"/>
      <c r="B3" s="183" t="s">
        <v>1</v>
      </c>
      <c r="C3" s="183" t="s">
        <v>2</v>
      </c>
      <c r="D3" s="183" t="s">
        <v>3</v>
      </c>
      <c r="E3" s="183" t="s">
        <v>4</v>
      </c>
      <c r="F3" s="183" t="s">
        <v>5</v>
      </c>
      <c r="G3" s="183" t="s">
        <v>6</v>
      </c>
      <c r="H3" s="183" t="s">
        <v>7</v>
      </c>
      <c r="I3" s="183" t="s">
        <v>8</v>
      </c>
      <c r="J3" s="183" t="s">
        <v>40</v>
      </c>
      <c r="K3" s="183" t="s">
        <v>1</v>
      </c>
      <c r="L3" s="183" t="s">
        <v>2</v>
      </c>
      <c r="M3" s="183" t="s">
        <v>3</v>
      </c>
      <c r="N3" s="183" t="s">
        <v>4</v>
      </c>
      <c r="O3" s="183" t="s">
        <v>5</v>
      </c>
      <c r="P3" s="183" t="s">
        <v>6</v>
      </c>
      <c r="Q3" s="183" t="s">
        <v>7</v>
      </c>
      <c r="R3" s="183" t="s">
        <v>8</v>
      </c>
      <c r="S3" s="139" t="s">
        <v>40</v>
      </c>
    </row>
    <row r="4" spans="1:19" ht="18" x14ac:dyDescent="0.35">
      <c r="A4" s="62" t="s">
        <v>10</v>
      </c>
      <c r="B4" s="63"/>
      <c r="C4" s="63"/>
      <c r="D4" s="63"/>
      <c r="E4" s="63"/>
      <c r="F4" s="67"/>
      <c r="G4" s="67"/>
      <c r="H4" s="67"/>
      <c r="I4" s="67"/>
      <c r="J4" s="228"/>
      <c r="K4" s="63"/>
      <c r="L4" s="63"/>
      <c r="M4" s="63"/>
      <c r="N4" s="63"/>
      <c r="O4" s="67"/>
      <c r="P4" s="67"/>
      <c r="Q4" s="67"/>
      <c r="R4" s="67"/>
      <c r="S4" s="68"/>
    </row>
    <row r="5" spans="1:19" ht="15.6" x14ac:dyDescent="0.3">
      <c r="A5" s="71" t="s">
        <v>11</v>
      </c>
      <c r="B5" s="64">
        <v>287991</v>
      </c>
      <c r="C5" s="64">
        <v>285052</v>
      </c>
      <c r="D5" s="64">
        <v>277906</v>
      </c>
      <c r="E5" s="90">
        <f>SUM(B5:D5)</f>
        <v>850949</v>
      </c>
      <c r="F5" s="1">
        <v>229438</v>
      </c>
      <c r="G5" s="2">
        <v>143226</v>
      </c>
      <c r="H5" s="1">
        <v>30914</v>
      </c>
      <c r="I5" s="90">
        <f t="shared" ref="I5:I13" si="0">SUM(F5:H5)</f>
        <v>403578</v>
      </c>
      <c r="J5" s="90">
        <f>E5+I5</f>
        <v>1254527</v>
      </c>
      <c r="K5" s="64">
        <v>373507</v>
      </c>
      <c r="L5" s="64">
        <v>370726</v>
      </c>
      <c r="M5" s="64">
        <v>327739</v>
      </c>
      <c r="N5" s="90">
        <f>SUM(K5:M5)</f>
        <v>1071972</v>
      </c>
      <c r="O5" s="1">
        <v>220676</v>
      </c>
      <c r="P5" s="2">
        <v>105097</v>
      </c>
      <c r="Q5" s="1">
        <v>35841</v>
      </c>
      <c r="R5" s="90">
        <f t="shared" ref="R5:R13" si="1">SUM(O5:Q5)</f>
        <v>361614</v>
      </c>
      <c r="S5" s="90">
        <f t="shared" ref="S5:S13" si="2">N5+R5</f>
        <v>1433586</v>
      </c>
    </row>
    <row r="6" spans="1:19" ht="15.6" x14ac:dyDescent="0.3">
      <c r="A6" s="72" t="s">
        <v>12</v>
      </c>
      <c r="B6" s="65">
        <v>283336</v>
      </c>
      <c r="C6" s="65">
        <v>275801</v>
      </c>
      <c r="D6" s="65">
        <v>275033</v>
      </c>
      <c r="E6" s="91">
        <f t="shared" ref="E6:E13" si="3">SUM(B6:D6)</f>
        <v>834170</v>
      </c>
      <c r="F6" s="4">
        <v>236065</v>
      </c>
      <c r="G6" s="4">
        <v>158916</v>
      </c>
      <c r="H6" s="4">
        <v>50117</v>
      </c>
      <c r="I6" s="91">
        <f t="shared" si="0"/>
        <v>445098</v>
      </c>
      <c r="J6" s="91">
        <f>E6+I6</f>
        <v>1279268</v>
      </c>
      <c r="K6" s="65">
        <v>347620</v>
      </c>
      <c r="L6" s="65">
        <v>346416</v>
      </c>
      <c r="M6" s="65">
        <v>304757</v>
      </c>
      <c r="N6" s="91">
        <f t="shared" ref="N6:N13" si="4">SUM(K6:M6)</f>
        <v>998793</v>
      </c>
      <c r="O6" s="4">
        <v>227542</v>
      </c>
      <c r="P6" s="4">
        <v>118517</v>
      </c>
      <c r="Q6" s="4">
        <v>47429</v>
      </c>
      <c r="R6" s="91">
        <f t="shared" si="1"/>
        <v>393488</v>
      </c>
      <c r="S6" s="91">
        <f t="shared" si="2"/>
        <v>1392281</v>
      </c>
    </row>
    <row r="7" spans="1:19" ht="15.6" x14ac:dyDescent="0.3">
      <c r="A7" s="72" t="s">
        <v>13</v>
      </c>
      <c r="B7" s="65">
        <v>229711</v>
      </c>
      <c r="C7" s="65">
        <v>224516</v>
      </c>
      <c r="D7" s="65">
        <v>219706</v>
      </c>
      <c r="E7" s="91">
        <f t="shared" si="3"/>
        <v>673933</v>
      </c>
      <c r="F7" s="3">
        <v>183177</v>
      </c>
      <c r="G7" s="4">
        <v>121380</v>
      </c>
      <c r="H7" s="3">
        <v>36219</v>
      </c>
      <c r="I7" s="91">
        <f t="shared" si="0"/>
        <v>340776</v>
      </c>
      <c r="J7" s="91">
        <f t="shared" ref="J7:J13" si="5">E7+I7</f>
        <v>1014709</v>
      </c>
      <c r="K7" s="65">
        <v>281440</v>
      </c>
      <c r="L7" s="65">
        <v>285497</v>
      </c>
      <c r="M7" s="65">
        <v>250836</v>
      </c>
      <c r="N7" s="91">
        <f t="shared" si="4"/>
        <v>817773</v>
      </c>
      <c r="O7" s="3">
        <v>172476</v>
      </c>
      <c r="P7" s="4">
        <v>91113</v>
      </c>
      <c r="Q7" s="3">
        <v>38403</v>
      </c>
      <c r="R7" s="91">
        <f t="shared" si="1"/>
        <v>301992</v>
      </c>
      <c r="S7" s="91">
        <f t="shared" si="2"/>
        <v>1119765</v>
      </c>
    </row>
    <row r="8" spans="1:19" ht="15.6" x14ac:dyDescent="0.3">
      <c r="A8" s="72" t="s">
        <v>14</v>
      </c>
      <c r="B8" s="65">
        <v>201471</v>
      </c>
      <c r="C8" s="65">
        <v>200783</v>
      </c>
      <c r="D8" s="65">
        <v>187421</v>
      </c>
      <c r="E8" s="91">
        <f t="shared" si="3"/>
        <v>589675</v>
      </c>
      <c r="F8" s="3">
        <v>165106</v>
      </c>
      <c r="G8" s="4">
        <v>104767</v>
      </c>
      <c r="H8" s="3">
        <v>26024</v>
      </c>
      <c r="I8" s="91">
        <f t="shared" si="0"/>
        <v>295897</v>
      </c>
      <c r="J8" s="91">
        <f t="shared" si="5"/>
        <v>885572</v>
      </c>
      <c r="K8" s="65">
        <v>282285</v>
      </c>
      <c r="L8" s="65">
        <v>275962</v>
      </c>
      <c r="M8" s="65">
        <v>245029</v>
      </c>
      <c r="N8" s="91">
        <f t="shared" si="4"/>
        <v>803276</v>
      </c>
      <c r="O8" s="3">
        <v>165064</v>
      </c>
      <c r="P8" s="4">
        <v>87353</v>
      </c>
      <c r="Q8" s="3">
        <v>17984</v>
      </c>
      <c r="R8" s="91">
        <f t="shared" si="1"/>
        <v>270401</v>
      </c>
      <c r="S8" s="91">
        <f t="shared" si="2"/>
        <v>1073677</v>
      </c>
    </row>
    <row r="9" spans="1:19" ht="15.6" x14ac:dyDescent="0.3">
      <c r="A9" s="72" t="s">
        <v>15</v>
      </c>
      <c r="B9" s="65">
        <v>362516</v>
      </c>
      <c r="C9" s="65">
        <v>360864</v>
      </c>
      <c r="D9" s="65">
        <v>355954</v>
      </c>
      <c r="E9" s="91">
        <f t="shared" si="3"/>
        <v>1079334</v>
      </c>
      <c r="F9" s="3">
        <v>293191</v>
      </c>
      <c r="G9" s="4">
        <v>205766</v>
      </c>
      <c r="H9" s="3">
        <v>66594</v>
      </c>
      <c r="I9" s="91">
        <f t="shared" si="0"/>
        <v>565551</v>
      </c>
      <c r="J9" s="91">
        <f t="shared" si="5"/>
        <v>1644885</v>
      </c>
      <c r="K9" s="65">
        <v>453699</v>
      </c>
      <c r="L9" s="65">
        <v>454178</v>
      </c>
      <c r="M9" s="65">
        <v>403108</v>
      </c>
      <c r="N9" s="91">
        <f t="shared" si="4"/>
        <v>1310985</v>
      </c>
      <c r="O9" s="3">
        <v>290016</v>
      </c>
      <c r="P9" s="4">
        <v>133617</v>
      </c>
      <c r="Q9" s="3">
        <v>77319</v>
      </c>
      <c r="R9" s="91">
        <f t="shared" si="1"/>
        <v>500952</v>
      </c>
      <c r="S9" s="91">
        <f t="shared" si="2"/>
        <v>1811937</v>
      </c>
    </row>
    <row r="10" spans="1:19" ht="15.6" x14ac:dyDescent="0.3">
      <c r="A10" s="72" t="s">
        <v>16</v>
      </c>
      <c r="B10" s="65">
        <v>140153</v>
      </c>
      <c r="C10" s="65">
        <v>141116</v>
      </c>
      <c r="D10" s="65">
        <v>134712</v>
      </c>
      <c r="E10" s="91">
        <f t="shared" si="3"/>
        <v>415981</v>
      </c>
      <c r="F10" s="3">
        <v>112165</v>
      </c>
      <c r="G10" s="4">
        <v>69767</v>
      </c>
      <c r="H10" s="3">
        <v>24895</v>
      </c>
      <c r="I10" s="91">
        <f t="shared" si="0"/>
        <v>206827</v>
      </c>
      <c r="J10" s="91">
        <f t="shared" si="5"/>
        <v>622808</v>
      </c>
      <c r="K10" s="65">
        <v>183376</v>
      </c>
      <c r="L10" s="65">
        <v>183051</v>
      </c>
      <c r="M10" s="65">
        <v>159505</v>
      </c>
      <c r="N10" s="91">
        <f t="shared" si="4"/>
        <v>525932</v>
      </c>
      <c r="O10" s="3">
        <v>107209</v>
      </c>
      <c r="P10" s="4">
        <v>58457</v>
      </c>
      <c r="Q10" s="3">
        <v>24833</v>
      </c>
      <c r="R10" s="91">
        <f t="shared" si="1"/>
        <v>190499</v>
      </c>
      <c r="S10" s="91">
        <f t="shared" si="2"/>
        <v>716431</v>
      </c>
    </row>
    <row r="11" spans="1:19" ht="15.6" x14ac:dyDescent="0.3">
      <c r="A11" s="72" t="s">
        <v>17</v>
      </c>
      <c r="B11" s="65">
        <v>361125</v>
      </c>
      <c r="C11" s="65">
        <v>349504</v>
      </c>
      <c r="D11" s="65">
        <v>344314</v>
      </c>
      <c r="E11" s="91">
        <f t="shared" si="3"/>
        <v>1054943</v>
      </c>
      <c r="F11" s="3">
        <v>299670</v>
      </c>
      <c r="G11" s="4">
        <v>209670</v>
      </c>
      <c r="H11" s="3">
        <v>95027</v>
      </c>
      <c r="I11" s="91">
        <f t="shared" si="0"/>
        <v>604367</v>
      </c>
      <c r="J11" s="91">
        <f t="shared" si="5"/>
        <v>1659310</v>
      </c>
      <c r="K11" s="65">
        <v>428045</v>
      </c>
      <c r="L11" s="65">
        <v>410094</v>
      </c>
      <c r="M11" s="65">
        <v>401912</v>
      </c>
      <c r="N11" s="91">
        <f t="shared" si="4"/>
        <v>1240051</v>
      </c>
      <c r="O11" s="3">
        <v>298843</v>
      </c>
      <c r="P11" s="4">
        <v>183953</v>
      </c>
      <c r="Q11" s="3">
        <v>116354</v>
      </c>
      <c r="R11" s="91">
        <f t="shared" si="1"/>
        <v>599150</v>
      </c>
      <c r="S11" s="91">
        <f t="shared" si="2"/>
        <v>1839201</v>
      </c>
    </row>
    <row r="12" spans="1:19" ht="15.6" x14ac:dyDescent="0.3">
      <c r="A12" s="72" t="s">
        <v>18</v>
      </c>
      <c r="B12" s="65">
        <v>460509</v>
      </c>
      <c r="C12" s="65">
        <v>444983</v>
      </c>
      <c r="D12" s="65">
        <v>437428</v>
      </c>
      <c r="E12" s="91">
        <f t="shared" si="3"/>
        <v>1342920</v>
      </c>
      <c r="F12" s="3">
        <v>368558</v>
      </c>
      <c r="G12" s="4">
        <v>259156</v>
      </c>
      <c r="H12" s="3">
        <v>109141</v>
      </c>
      <c r="I12" s="91">
        <f t="shared" si="0"/>
        <v>736855</v>
      </c>
      <c r="J12" s="91">
        <f t="shared" si="5"/>
        <v>2079775</v>
      </c>
      <c r="K12" s="65">
        <v>575298</v>
      </c>
      <c r="L12" s="65">
        <v>586362</v>
      </c>
      <c r="M12" s="65">
        <v>505154</v>
      </c>
      <c r="N12" s="91">
        <f t="shared" si="4"/>
        <v>1666814</v>
      </c>
      <c r="O12" s="3">
        <v>347588</v>
      </c>
      <c r="P12" s="4">
        <v>201573</v>
      </c>
      <c r="Q12" s="3">
        <v>121886</v>
      </c>
      <c r="R12" s="91">
        <f t="shared" si="1"/>
        <v>671047</v>
      </c>
      <c r="S12" s="91">
        <f t="shared" si="2"/>
        <v>2337861</v>
      </c>
    </row>
    <row r="13" spans="1:19" ht="16.2" thickBot="1" x14ac:dyDescent="0.35">
      <c r="A13" s="72" t="s">
        <v>37</v>
      </c>
      <c r="B13" s="73">
        <v>436</v>
      </c>
      <c r="C13" s="73">
        <v>423</v>
      </c>
      <c r="D13" s="73">
        <v>409</v>
      </c>
      <c r="E13" s="92">
        <f t="shared" si="3"/>
        <v>1268</v>
      </c>
      <c r="F13" s="73">
        <v>373</v>
      </c>
      <c r="G13" s="73">
        <v>287</v>
      </c>
      <c r="H13" s="73">
        <v>0</v>
      </c>
      <c r="I13" s="92">
        <f t="shared" si="0"/>
        <v>660</v>
      </c>
      <c r="J13" s="92">
        <f t="shared" si="5"/>
        <v>1928</v>
      </c>
      <c r="K13" s="73">
        <v>510</v>
      </c>
      <c r="L13" s="73">
        <v>451</v>
      </c>
      <c r="M13" s="73">
        <v>478</v>
      </c>
      <c r="N13" s="92">
        <f t="shared" si="4"/>
        <v>1439</v>
      </c>
      <c r="O13" s="73">
        <v>422</v>
      </c>
      <c r="P13" s="73">
        <v>239</v>
      </c>
      <c r="Q13" s="73">
        <v>0</v>
      </c>
      <c r="R13" s="92">
        <f t="shared" si="1"/>
        <v>661</v>
      </c>
      <c r="S13" s="92">
        <f t="shared" si="2"/>
        <v>2100</v>
      </c>
    </row>
    <row r="14" spans="1:19" ht="16.2" thickBot="1" x14ac:dyDescent="0.35">
      <c r="A14" s="85" t="s">
        <v>22</v>
      </c>
      <c r="B14" s="66">
        <f>SUM(B5:B13)</f>
        <v>2327248</v>
      </c>
      <c r="C14" s="66">
        <f>SUM(C5:C13)</f>
        <v>2283042</v>
      </c>
      <c r="D14" s="66">
        <f>SUM(D5:D13)</f>
        <v>2232883</v>
      </c>
      <c r="E14" s="93">
        <f>SUM(E5:E13)</f>
        <v>6843173</v>
      </c>
      <c r="F14" s="5">
        <f t="shared" ref="F14:J14" si="6">SUM(F5:F13)</f>
        <v>1887743</v>
      </c>
      <c r="G14" s="5">
        <f t="shared" si="6"/>
        <v>1272935</v>
      </c>
      <c r="H14" s="5">
        <f t="shared" si="6"/>
        <v>438931</v>
      </c>
      <c r="I14" s="93">
        <f t="shared" si="6"/>
        <v>3599609</v>
      </c>
      <c r="J14" s="93">
        <f t="shared" si="6"/>
        <v>10442782</v>
      </c>
      <c r="K14" s="66">
        <f>SUM(K5:K13)</f>
        <v>2925780</v>
      </c>
      <c r="L14" s="66">
        <f>SUM(L5:L13)</f>
        <v>2912737</v>
      </c>
      <c r="M14" s="66">
        <f>SUM(M5:M13)</f>
        <v>2598518</v>
      </c>
      <c r="N14" s="93">
        <f>SUM(N5:N13)</f>
        <v>8437035</v>
      </c>
      <c r="O14" s="5">
        <f t="shared" ref="O14:S14" si="7">SUM(O5:O13)</f>
        <v>1829836</v>
      </c>
      <c r="P14" s="5">
        <f t="shared" si="7"/>
        <v>979919</v>
      </c>
      <c r="Q14" s="5">
        <f t="shared" si="7"/>
        <v>480049</v>
      </c>
      <c r="R14" s="93">
        <f t="shared" si="7"/>
        <v>3289804</v>
      </c>
      <c r="S14" s="93">
        <f t="shared" si="7"/>
        <v>11726839</v>
      </c>
    </row>
    <row r="15" spans="1:19" ht="18" x14ac:dyDescent="0.35">
      <c r="A15" s="74" t="s">
        <v>23</v>
      </c>
      <c r="B15" s="75"/>
      <c r="C15" s="75"/>
      <c r="D15" s="75"/>
      <c r="E15" s="75"/>
      <c r="F15" s="67"/>
      <c r="G15" s="76"/>
      <c r="H15" s="67"/>
      <c r="I15" s="67"/>
      <c r="J15" s="68"/>
      <c r="K15" s="75"/>
      <c r="L15" s="75"/>
      <c r="M15" s="75"/>
      <c r="N15" s="75"/>
      <c r="O15" s="67"/>
      <c r="P15" s="76"/>
      <c r="Q15" s="67"/>
      <c r="R15" s="67"/>
      <c r="S15" s="68"/>
    </row>
    <row r="16" spans="1:19" ht="15.6" x14ac:dyDescent="0.3">
      <c r="A16" s="71" t="s">
        <v>24</v>
      </c>
      <c r="B16" s="76">
        <v>207822</v>
      </c>
      <c r="C16" s="76">
        <v>196814</v>
      </c>
      <c r="D16" s="77">
        <v>188054</v>
      </c>
      <c r="E16" s="90">
        <f>SUM(B16:D16)</f>
        <v>592690</v>
      </c>
      <c r="F16" s="76">
        <v>157312</v>
      </c>
      <c r="G16" s="76">
        <v>117222</v>
      </c>
      <c r="H16" s="77">
        <v>31595</v>
      </c>
      <c r="I16" s="90">
        <f>SUM(F16:H16)</f>
        <v>306129</v>
      </c>
      <c r="J16" s="90">
        <f>E16+I16</f>
        <v>898819</v>
      </c>
      <c r="K16" s="76">
        <v>257708</v>
      </c>
      <c r="L16" s="76">
        <v>278789</v>
      </c>
      <c r="M16" s="77">
        <v>217043</v>
      </c>
      <c r="N16" s="90">
        <f>SUM(K16:M16)</f>
        <v>753540</v>
      </c>
      <c r="O16" s="76">
        <v>150168</v>
      </c>
      <c r="P16" s="76">
        <v>87970</v>
      </c>
      <c r="Q16" s="77">
        <v>32514</v>
      </c>
      <c r="R16" s="90">
        <f>SUM(O16:Q16)</f>
        <v>270652</v>
      </c>
      <c r="S16" s="90">
        <f>N16+R16</f>
        <v>1024192</v>
      </c>
    </row>
    <row r="17" spans="1:19" ht="15.6" x14ac:dyDescent="0.3">
      <c r="A17" s="72" t="s">
        <v>37</v>
      </c>
      <c r="B17" s="65">
        <v>5079.3</v>
      </c>
      <c r="C17" s="65">
        <v>4959.6000000000004</v>
      </c>
      <c r="D17" s="65">
        <v>4718.6000000000004</v>
      </c>
      <c r="E17" s="91">
        <f>SUM(B17:D17)</f>
        <v>14757.500000000002</v>
      </c>
      <c r="F17" s="65">
        <v>4065</v>
      </c>
      <c r="G17" s="65">
        <v>2757.02</v>
      </c>
      <c r="H17" s="65">
        <v>0</v>
      </c>
      <c r="I17" s="91">
        <f>SUM(F17:H17)</f>
        <v>6822.02</v>
      </c>
      <c r="J17" s="91">
        <f>E17+I17</f>
        <v>21579.520000000004</v>
      </c>
      <c r="K17" s="65">
        <v>6154.48</v>
      </c>
      <c r="L17" s="65">
        <v>6163.71</v>
      </c>
      <c r="M17" s="65">
        <v>5560.15</v>
      </c>
      <c r="N17" s="91">
        <f>SUM(K17:M17)</f>
        <v>17878.339999999997</v>
      </c>
      <c r="O17" s="65">
        <v>3459.86</v>
      </c>
      <c r="P17" s="65">
        <v>1294.47</v>
      </c>
      <c r="Q17" s="65">
        <v>0</v>
      </c>
      <c r="R17" s="91">
        <f>SUM(O17:Q17)</f>
        <v>4754.33</v>
      </c>
      <c r="S17" s="91">
        <f>N17+R17</f>
        <v>22632.67</v>
      </c>
    </row>
    <row r="18" spans="1:19" ht="16.2" thickBot="1" x14ac:dyDescent="0.35">
      <c r="A18" s="86" t="s">
        <v>38</v>
      </c>
      <c r="B18" s="65">
        <v>91.5</v>
      </c>
      <c r="C18" s="65">
        <v>87.3</v>
      </c>
      <c r="D18" s="65">
        <v>85.2</v>
      </c>
      <c r="E18" s="91">
        <f>SUM(B18:D18)</f>
        <v>264</v>
      </c>
      <c r="F18" s="65">
        <v>69</v>
      </c>
      <c r="G18" s="65">
        <v>46.5</v>
      </c>
      <c r="H18" s="65">
        <v>0</v>
      </c>
      <c r="I18" s="91">
        <f>SUM(F18:H18)</f>
        <v>115.5</v>
      </c>
      <c r="J18" s="91">
        <f>E18+I18</f>
        <v>379.5</v>
      </c>
      <c r="K18" s="65">
        <v>113</v>
      </c>
      <c r="L18" s="65">
        <v>116.4</v>
      </c>
      <c r="M18" s="65">
        <v>89</v>
      </c>
      <c r="N18" s="91">
        <f>SUM(K18:M18)</f>
        <v>318.39999999999998</v>
      </c>
      <c r="O18" s="65">
        <v>58.7</v>
      </c>
      <c r="P18" s="65">
        <v>26.7</v>
      </c>
      <c r="Q18" s="65">
        <v>0</v>
      </c>
      <c r="R18" s="91">
        <f>SUM(O18:Q18)</f>
        <v>85.4</v>
      </c>
      <c r="S18" s="91">
        <f>N18+R18</f>
        <v>403.79999999999995</v>
      </c>
    </row>
    <row r="19" spans="1:19" ht="16.2" thickBot="1" x14ac:dyDescent="0.35">
      <c r="A19" s="85" t="s">
        <v>28</v>
      </c>
      <c r="B19" s="66">
        <f>SUM(B16:B18)</f>
        <v>212992.8</v>
      </c>
      <c r="C19" s="66">
        <f>SUM(C16:C18)</f>
        <v>201860.9</v>
      </c>
      <c r="D19" s="78">
        <f>SUM(D16:D18)</f>
        <v>192857.80000000002</v>
      </c>
      <c r="E19" s="93">
        <f>SUM(E16:E18)</f>
        <v>607711.5</v>
      </c>
      <c r="F19" s="78">
        <f t="shared" ref="F19:J19" si="8">SUM(F16:F18)</f>
        <v>161446</v>
      </c>
      <c r="G19" s="78">
        <f t="shared" si="8"/>
        <v>120025.52</v>
      </c>
      <c r="H19" s="78">
        <f t="shared" si="8"/>
        <v>31595</v>
      </c>
      <c r="I19" s="93">
        <f t="shared" si="8"/>
        <v>313066.52</v>
      </c>
      <c r="J19" s="93">
        <f t="shared" si="8"/>
        <v>920778.02</v>
      </c>
      <c r="K19" s="66">
        <f>SUM(K16:K18)</f>
        <v>263975.48</v>
      </c>
      <c r="L19" s="66">
        <f>SUM(L16:L18)</f>
        <v>285069.11000000004</v>
      </c>
      <c r="M19" s="78">
        <f>SUM(M16:M18)</f>
        <v>222692.15</v>
      </c>
      <c r="N19" s="93">
        <f>SUM(N16:N18)</f>
        <v>771736.74</v>
      </c>
      <c r="O19" s="78">
        <f t="shared" ref="O19:S19" si="9">SUM(O16:O18)</f>
        <v>153686.56</v>
      </c>
      <c r="P19" s="78">
        <f t="shared" si="9"/>
        <v>89291.17</v>
      </c>
      <c r="Q19" s="78">
        <f t="shared" si="9"/>
        <v>32514</v>
      </c>
      <c r="R19" s="93">
        <f t="shared" si="9"/>
        <v>275491.73000000004</v>
      </c>
      <c r="S19" s="93">
        <f t="shared" si="9"/>
        <v>1047228.4700000001</v>
      </c>
    </row>
    <row r="20" spans="1:19" ht="18" x14ac:dyDescent="0.35">
      <c r="A20" s="74" t="s">
        <v>29</v>
      </c>
      <c r="B20" s="75"/>
      <c r="C20" s="75"/>
      <c r="D20" s="75"/>
      <c r="E20" s="75"/>
      <c r="F20" s="67"/>
      <c r="G20" s="67"/>
      <c r="H20" s="67"/>
      <c r="I20" s="67"/>
      <c r="J20" s="68"/>
      <c r="K20" s="75"/>
      <c r="L20" s="75"/>
      <c r="M20" s="75"/>
      <c r="N20" s="75"/>
      <c r="O20" s="67"/>
      <c r="P20" s="67"/>
      <c r="Q20" s="67"/>
      <c r="R20" s="67"/>
      <c r="S20" s="68"/>
    </row>
    <row r="21" spans="1:19" ht="15.6" x14ac:dyDescent="0.3">
      <c r="A21" s="71" t="s">
        <v>30</v>
      </c>
      <c r="B21" s="64">
        <v>187413</v>
      </c>
      <c r="C21" s="64">
        <v>161805</v>
      </c>
      <c r="D21" s="64">
        <v>156672</v>
      </c>
      <c r="E21" s="90">
        <f>SUM(B21:D21)</f>
        <v>505890</v>
      </c>
      <c r="F21" s="64">
        <v>140722</v>
      </c>
      <c r="G21" s="64">
        <v>109208</v>
      </c>
      <c r="H21" s="64">
        <v>37646</v>
      </c>
      <c r="I21" s="90">
        <f>SUM(F21:H21)</f>
        <v>287576</v>
      </c>
      <c r="J21" s="90">
        <f>E21+I21</f>
        <v>793466</v>
      </c>
      <c r="K21" s="64">
        <v>198028</v>
      </c>
      <c r="L21" s="64">
        <v>197977</v>
      </c>
      <c r="M21" s="64">
        <v>171764</v>
      </c>
      <c r="N21" s="90">
        <f>SUM(K21:M21)</f>
        <v>567769</v>
      </c>
      <c r="O21" s="64">
        <v>133197</v>
      </c>
      <c r="P21" s="64">
        <v>122492</v>
      </c>
      <c r="Q21" s="64">
        <v>41687</v>
      </c>
      <c r="R21" s="90">
        <f>SUM(O21:Q21)</f>
        <v>297376</v>
      </c>
      <c r="S21" s="90">
        <f>N21+R21</f>
        <v>865145</v>
      </c>
    </row>
    <row r="22" spans="1:19" ht="16.2" thickBot="1" x14ac:dyDescent="0.35">
      <c r="A22" s="87" t="s">
        <v>38</v>
      </c>
      <c r="B22" s="73">
        <v>369.17</v>
      </c>
      <c r="C22" s="73">
        <v>339.49</v>
      </c>
      <c r="D22" s="73">
        <v>301.8</v>
      </c>
      <c r="E22" s="92">
        <f>SUM(B22:D22)</f>
        <v>1010.46</v>
      </c>
      <c r="F22" s="73">
        <v>337.58</v>
      </c>
      <c r="G22" s="73">
        <v>253.63</v>
      </c>
      <c r="H22" s="73">
        <v>159.31</v>
      </c>
      <c r="I22" s="92">
        <f>SUM(F22:H22)</f>
        <v>750.52</v>
      </c>
      <c r="J22" s="92">
        <f>E22+I22</f>
        <v>1760.98</v>
      </c>
      <c r="K22" s="73">
        <v>350.5</v>
      </c>
      <c r="L22" s="73">
        <v>372.92</v>
      </c>
      <c r="M22" s="73">
        <v>336.26</v>
      </c>
      <c r="N22" s="92">
        <f>SUM(K22:M22)</f>
        <v>1059.68</v>
      </c>
      <c r="O22" s="73">
        <v>275.02</v>
      </c>
      <c r="P22" s="73">
        <v>194.99</v>
      </c>
      <c r="Q22" s="73">
        <v>147.5</v>
      </c>
      <c r="R22" s="92">
        <f>SUM(O22:Q22)</f>
        <v>617.51</v>
      </c>
      <c r="S22" s="92">
        <f>N22+R22</f>
        <v>1677.19</v>
      </c>
    </row>
    <row r="23" spans="1:19" ht="16.2" thickBot="1" x14ac:dyDescent="0.35">
      <c r="A23" s="85" t="s">
        <v>34</v>
      </c>
      <c r="B23" s="66">
        <f>SUM(B21:B22)</f>
        <v>187782.17</v>
      </c>
      <c r="C23" s="66">
        <f>C21+C22</f>
        <v>162144.49</v>
      </c>
      <c r="D23" s="66">
        <f>SUM(D21:D22)</f>
        <v>156973.79999999999</v>
      </c>
      <c r="E23" s="93">
        <f>E21+E22</f>
        <v>506900.46</v>
      </c>
      <c r="F23" s="78">
        <f>SUM(F21:F22)</f>
        <v>141059.57999999999</v>
      </c>
      <c r="G23" s="66">
        <f>G21+G22</f>
        <v>109461.63</v>
      </c>
      <c r="H23" s="66">
        <f>SUM(H21:H22)</f>
        <v>37805.31</v>
      </c>
      <c r="I23" s="93">
        <f>SUM(I21:I22)</f>
        <v>288326.52</v>
      </c>
      <c r="J23" s="93">
        <f>J21+J22</f>
        <v>795226.98</v>
      </c>
      <c r="K23" s="66">
        <f>SUM(K21:K22)</f>
        <v>198378.5</v>
      </c>
      <c r="L23" s="66">
        <f>L21+L22</f>
        <v>198349.92</v>
      </c>
      <c r="M23" s="66">
        <f>SUM(M21:M22)</f>
        <v>172100.26</v>
      </c>
      <c r="N23" s="93">
        <f>N21+N22</f>
        <v>568828.68000000005</v>
      </c>
      <c r="O23" s="78">
        <f>SUM(O21:O22)</f>
        <v>133472.01999999999</v>
      </c>
      <c r="P23" s="66">
        <f>P21+P22</f>
        <v>122686.99</v>
      </c>
      <c r="Q23" s="66">
        <f>SUM(Q21:Q22)</f>
        <v>41834.5</v>
      </c>
      <c r="R23" s="93">
        <f>SUM(R21:R22)</f>
        <v>297993.51</v>
      </c>
      <c r="S23" s="93">
        <f>S21+S22</f>
        <v>866822.19</v>
      </c>
    </row>
    <row r="24" spans="1:19" x14ac:dyDescent="0.3">
      <c r="A24" s="79"/>
      <c r="B24" s="80"/>
      <c r="C24" s="80"/>
      <c r="D24" s="80"/>
      <c r="E24" s="80"/>
      <c r="F24" s="80"/>
      <c r="G24" s="80"/>
      <c r="H24" s="80"/>
      <c r="I24" s="80"/>
      <c r="J24" s="81"/>
      <c r="K24" s="80"/>
      <c r="L24" s="80"/>
      <c r="M24" s="80"/>
      <c r="N24" s="80"/>
      <c r="O24" s="80"/>
      <c r="P24" s="80"/>
      <c r="Q24" s="80"/>
      <c r="R24" s="80"/>
      <c r="S24" s="81"/>
    </row>
    <row r="25" spans="1:19" ht="15.6" x14ac:dyDescent="0.3">
      <c r="A25" s="88" t="s">
        <v>77</v>
      </c>
      <c r="B25" s="69">
        <v>277046</v>
      </c>
      <c r="C25" s="69">
        <v>251483</v>
      </c>
      <c r="D25" s="69">
        <v>247519</v>
      </c>
      <c r="E25" s="94">
        <f>SUM(B25:D25)</f>
        <v>776048</v>
      </c>
      <c r="F25" s="69">
        <v>202387</v>
      </c>
      <c r="G25" s="69">
        <v>163615</v>
      </c>
      <c r="H25" s="69">
        <v>34529</v>
      </c>
      <c r="I25" s="94">
        <f>SUM(F25:H25)</f>
        <v>400531</v>
      </c>
      <c r="J25" s="94">
        <f>E25+I25</f>
        <v>1176579</v>
      </c>
      <c r="K25" s="69">
        <v>294145</v>
      </c>
      <c r="L25" s="69">
        <v>270941.00000000006</v>
      </c>
      <c r="M25" s="69">
        <v>248141</v>
      </c>
      <c r="N25" s="94">
        <f>SUM(K25:M25)</f>
        <v>813227</v>
      </c>
      <c r="O25" s="69">
        <v>197509</v>
      </c>
      <c r="P25" s="69">
        <v>183809</v>
      </c>
      <c r="Q25" s="69">
        <v>44082</v>
      </c>
      <c r="R25" s="94">
        <f>SUM(O25:Q25)</f>
        <v>425400</v>
      </c>
      <c r="S25" s="94">
        <f>N25+R25</f>
        <v>1238627</v>
      </c>
    </row>
    <row r="26" spans="1:19" ht="15" thickBot="1" x14ac:dyDescent="0.35">
      <c r="A26" s="82"/>
      <c r="B26" s="83"/>
      <c r="C26" s="83"/>
      <c r="D26" s="83"/>
      <c r="E26" s="83"/>
      <c r="F26" s="83"/>
      <c r="G26" s="83"/>
      <c r="H26" s="83"/>
      <c r="I26" s="83"/>
      <c r="J26" s="84"/>
      <c r="K26" s="83"/>
      <c r="L26" s="83"/>
      <c r="M26" s="83"/>
      <c r="N26" s="83"/>
      <c r="O26" s="83"/>
      <c r="P26" s="83"/>
      <c r="Q26" s="83"/>
      <c r="R26" s="83"/>
      <c r="S26" s="84"/>
    </row>
    <row r="27" spans="1:19" ht="16.2" thickBot="1" x14ac:dyDescent="0.35">
      <c r="A27" s="89" t="s">
        <v>78</v>
      </c>
      <c r="B27" s="70">
        <f t="shared" ref="B27:H27" si="10">B14+B19+B23</f>
        <v>2728022.9699999997</v>
      </c>
      <c r="C27" s="70">
        <f t="shared" si="10"/>
        <v>2647047.3899999997</v>
      </c>
      <c r="D27" s="70">
        <f t="shared" si="10"/>
        <v>2582714.5999999996</v>
      </c>
      <c r="E27" s="93">
        <f t="shared" si="10"/>
        <v>7957784.96</v>
      </c>
      <c r="F27" s="70">
        <f t="shared" si="10"/>
        <v>2190248.58</v>
      </c>
      <c r="G27" s="70">
        <f t="shared" si="10"/>
        <v>1502422.15</v>
      </c>
      <c r="H27" s="70">
        <f t="shared" si="10"/>
        <v>508331.31</v>
      </c>
      <c r="I27" s="93">
        <f t="shared" ref="I27:J27" si="11">I14+I19+I23</f>
        <v>4201002.04</v>
      </c>
      <c r="J27" s="93">
        <f t="shared" si="11"/>
        <v>12158787</v>
      </c>
      <c r="K27" s="70">
        <f t="shared" ref="K27:S27" si="12">K14+K19+K23</f>
        <v>3388133.98</v>
      </c>
      <c r="L27" s="70">
        <f t="shared" si="12"/>
        <v>3396156.03</v>
      </c>
      <c r="M27" s="70">
        <f t="shared" si="12"/>
        <v>2993310.41</v>
      </c>
      <c r="N27" s="93">
        <f t="shared" si="12"/>
        <v>9777600.4199999999</v>
      </c>
      <c r="O27" s="70">
        <f t="shared" si="12"/>
        <v>2116994.58</v>
      </c>
      <c r="P27" s="70">
        <f t="shared" si="12"/>
        <v>1191897.1599999999</v>
      </c>
      <c r="Q27" s="70">
        <f t="shared" si="12"/>
        <v>554397.5</v>
      </c>
      <c r="R27" s="93">
        <f t="shared" si="12"/>
        <v>3863289.24</v>
      </c>
      <c r="S27" s="93">
        <f t="shared" si="12"/>
        <v>13640889.66</v>
      </c>
    </row>
    <row r="28" spans="1:19" ht="16.2" thickBot="1" x14ac:dyDescent="0.35">
      <c r="A28" s="89" t="s">
        <v>79</v>
      </c>
      <c r="B28" s="70">
        <f t="shared" ref="B28:J28" si="13">B27+B25</f>
        <v>3005068.9699999997</v>
      </c>
      <c r="C28" s="70">
        <f t="shared" si="13"/>
        <v>2898530.3899999997</v>
      </c>
      <c r="D28" s="70">
        <f t="shared" si="13"/>
        <v>2830233.5999999996</v>
      </c>
      <c r="E28" s="93">
        <f t="shared" si="13"/>
        <v>8733832.9600000009</v>
      </c>
      <c r="F28" s="70">
        <f t="shared" si="13"/>
        <v>2392635.58</v>
      </c>
      <c r="G28" s="70">
        <f t="shared" si="13"/>
        <v>1666037.15</v>
      </c>
      <c r="H28" s="70">
        <f t="shared" si="13"/>
        <v>542860.31000000006</v>
      </c>
      <c r="I28" s="93">
        <f t="shared" si="13"/>
        <v>4601533.04</v>
      </c>
      <c r="J28" s="93">
        <f t="shared" si="13"/>
        <v>13335366</v>
      </c>
      <c r="K28" s="70">
        <f t="shared" ref="K28:S28" si="14">K27+K25</f>
        <v>3682278.98</v>
      </c>
      <c r="L28" s="70">
        <f t="shared" si="14"/>
        <v>3667097.03</v>
      </c>
      <c r="M28" s="70">
        <f t="shared" si="14"/>
        <v>3241451.41</v>
      </c>
      <c r="N28" s="93">
        <f t="shared" si="14"/>
        <v>10590827.42</v>
      </c>
      <c r="O28" s="70">
        <f t="shared" si="14"/>
        <v>2314503.58</v>
      </c>
      <c r="P28" s="70">
        <f t="shared" si="14"/>
        <v>1375706.16</v>
      </c>
      <c r="Q28" s="70">
        <f t="shared" si="14"/>
        <v>598479.5</v>
      </c>
      <c r="R28" s="93">
        <f t="shared" si="14"/>
        <v>4288689.24</v>
      </c>
      <c r="S28" s="93">
        <f t="shared" si="14"/>
        <v>14879516.66</v>
      </c>
    </row>
    <row r="30" spans="1:19" x14ac:dyDescent="0.3">
      <c r="S30" s="186"/>
    </row>
    <row r="31" spans="1:19" x14ac:dyDescent="0.3">
      <c r="J31" s="178"/>
      <c r="S31" s="186"/>
    </row>
  </sheetData>
  <protectedRanges>
    <protectedRange password="CA04" sqref="F3:I3 O3:R3" name="Диапазон1_1"/>
    <protectedRange password="CA04" sqref="O5:O12 F5:F12" name="Диапазон1_3"/>
    <protectedRange password="CA04" sqref="O14 F14" name="Диапазон1_4"/>
    <protectedRange password="CA04" sqref="P5:P12 G5:G12" name="Диапазон1_5"/>
    <protectedRange password="CA04" sqref="P14 G14" name="Диапазон1_6"/>
    <protectedRange password="CA04" sqref="Q5:Q14 H5:H14" name="Диапазон1_7"/>
    <protectedRange password="CA04" sqref="O21 O23 F21 F23" name="Диапазон1_9"/>
  </protectedRanges>
  <mergeCells count="4">
    <mergeCell ref="A1:S1"/>
    <mergeCell ref="K2:S2"/>
    <mergeCell ref="B2:J2"/>
    <mergeCell ref="A2:A3"/>
  </mergeCells>
  <pageMargins left="0.25" right="0.25" top="0.75" bottom="0.75" header="0.3" footer="0.3"/>
  <pageSetup paperSize="9" scale="3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I15" sqref="I15"/>
    </sheetView>
  </sheetViews>
  <sheetFormatPr defaultRowHeight="14.4" x14ac:dyDescent="0.3"/>
  <cols>
    <col min="1" max="1" width="48.6640625" customWidth="1"/>
    <col min="2" max="13" width="11.6640625" style="177" customWidth="1"/>
    <col min="174" max="174" width="38.6640625" bestFit="1" customWidth="1"/>
    <col min="175" max="201" width="11.6640625" customWidth="1"/>
    <col min="202" max="203" width="12.6640625" customWidth="1"/>
    <col min="204" max="205" width="12.44140625" customWidth="1"/>
    <col min="206" max="207" width="12.6640625" customWidth="1"/>
    <col min="208" max="209" width="12.44140625" customWidth="1"/>
    <col min="430" max="430" width="38.6640625" bestFit="1" customWidth="1"/>
    <col min="431" max="457" width="11.6640625" customWidth="1"/>
    <col min="458" max="459" width="12.6640625" customWidth="1"/>
    <col min="460" max="461" width="12.44140625" customWidth="1"/>
    <col min="462" max="463" width="12.6640625" customWidth="1"/>
    <col min="464" max="465" width="12.44140625" customWidth="1"/>
    <col min="686" max="686" width="38.6640625" bestFit="1" customWidth="1"/>
    <col min="687" max="713" width="11.6640625" customWidth="1"/>
    <col min="714" max="715" width="12.6640625" customWidth="1"/>
    <col min="716" max="717" width="12.44140625" customWidth="1"/>
    <col min="718" max="719" width="12.6640625" customWidth="1"/>
    <col min="720" max="721" width="12.44140625" customWidth="1"/>
    <col min="942" max="942" width="38.6640625" bestFit="1" customWidth="1"/>
    <col min="943" max="969" width="11.6640625" customWidth="1"/>
    <col min="970" max="971" width="12.6640625" customWidth="1"/>
    <col min="972" max="973" width="12.44140625" customWidth="1"/>
    <col min="974" max="975" width="12.6640625" customWidth="1"/>
    <col min="976" max="977" width="12.44140625" customWidth="1"/>
    <col min="1198" max="1198" width="38.6640625" bestFit="1" customWidth="1"/>
    <col min="1199" max="1225" width="11.6640625" customWidth="1"/>
    <col min="1226" max="1227" width="12.6640625" customWidth="1"/>
    <col min="1228" max="1229" width="12.44140625" customWidth="1"/>
    <col min="1230" max="1231" width="12.6640625" customWidth="1"/>
    <col min="1232" max="1233" width="12.44140625" customWidth="1"/>
    <col min="1454" max="1454" width="38.6640625" bestFit="1" customWidth="1"/>
    <col min="1455" max="1481" width="11.6640625" customWidth="1"/>
    <col min="1482" max="1483" width="12.6640625" customWidth="1"/>
    <col min="1484" max="1485" width="12.44140625" customWidth="1"/>
    <col min="1486" max="1487" width="12.6640625" customWidth="1"/>
    <col min="1488" max="1489" width="12.44140625" customWidth="1"/>
    <col min="1710" max="1710" width="38.6640625" bestFit="1" customWidth="1"/>
    <col min="1711" max="1737" width="11.6640625" customWidth="1"/>
    <col min="1738" max="1739" width="12.6640625" customWidth="1"/>
    <col min="1740" max="1741" width="12.44140625" customWidth="1"/>
    <col min="1742" max="1743" width="12.6640625" customWidth="1"/>
    <col min="1744" max="1745" width="12.44140625" customWidth="1"/>
    <col min="1966" max="1966" width="38.6640625" bestFit="1" customWidth="1"/>
    <col min="1967" max="1993" width="11.6640625" customWidth="1"/>
    <col min="1994" max="1995" width="12.6640625" customWidth="1"/>
    <col min="1996" max="1997" width="12.44140625" customWidth="1"/>
    <col min="1998" max="1999" width="12.6640625" customWidth="1"/>
    <col min="2000" max="2001" width="12.44140625" customWidth="1"/>
    <col min="2222" max="2222" width="38.6640625" bestFit="1" customWidth="1"/>
    <col min="2223" max="2249" width="11.6640625" customWidth="1"/>
    <col min="2250" max="2251" width="12.6640625" customWidth="1"/>
    <col min="2252" max="2253" width="12.44140625" customWidth="1"/>
    <col min="2254" max="2255" width="12.6640625" customWidth="1"/>
    <col min="2256" max="2257" width="12.44140625" customWidth="1"/>
    <col min="2478" max="2478" width="38.6640625" bestFit="1" customWidth="1"/>
    <col min="2479" max="2505" width="11.6640625" customWidth="1"/>
    <col min="2506" max="2507" width="12.6640625" customWidth="1"/>
    <col min="2508" max="2509" width="12.44140625" customWidth="1"/>
    <col min="2510" max="2511" width="12.6640625" customWidth="1"/>
    <col min="2512" max="2513" width="12.44140625" customWidth="1"/>
    <col min="2734" max="2734" width="38.6640625" bestFit="1" customWidth="1"/>
    <col min="2735" max="2761" width="11.6640625" customWidth="1"/>
    <col min="2762" max="2763" width="12.6640625" customWidth="1"/>
    <col min="2764" max="2765" width="12.44140625" customWidth="1"/>
    <col min="2766" max="2767" width="12.6640625" customWidth="1"/>
    <col min="2768" max="2769" width="12.44140625" customWidth="1"/>
    <col min="2990" max="2990" width="38.6640625" bestFit="1" customWidth="1"/>
    <col min="2991" max="3017" width="11.6640625" customWidth="1"/>
    <col min="3018" max="3019" width="12.6640625" customWidth="1"/>
    <col min="3020" max="3021" width="12.44140625" customWidth="1"/>
    <col min="3022" max="3023" width="12.6640625" customWidth="1"/>
    <col min="3024" max="3025" width="12.44140625" customWidth="1"/>
    <col min="3246" max="3246" width="38.6640625" bestFit="1" customWidth="1"/>
    <col min="3247" max="3273" width="11.6640625" customWidth="1"/>
    <col min="3274" max="3275" width="12.6640625" customWidth="1"/>
    <col min="3276" max="3277" width="12.44140625" customWidth="1"/>
    <col min="3278" max="3279" width="12.6640625" customWidth="1"/>
    <col min="3280" max="3281" width="12.44140625" customWidth="1"/>
    <col min="3502" max="3502" width="38.6640625" bestFit="1" customWidth="1"/>
    <col min="3503" max="3529" width="11.6640625" customWidth="1"/>
    <col min="3530" max="3531" width="12.6640625" customWidth="1"/>
    <col min="3532" max="3533" width="12.44140625" customWidth="1"/>
    <col min="3534" max="3535" width="12.6640625" customWidth="1"/>
    <col min="3536" max="3537" width="12.44140625" customWidth="1"/>
    <col min="3758" max="3758" width="38.6640625" bestFit="1" customWidth="1"/>
    <col min="3759" max="3785" width="11.6640625" customWidth="1"/>
    <col min="3786" max="3787" width="12.6640625" customWidth="1"/>
    <col min="3788" max="3789" width="12.44140625" customWidth="1"/>
    <col min="3790" max="3791" width="12.6640625" customWidth="1"/>
    <col min="3792" max="3793" width="12.44140625" customWidth="1"/>
    <col min="4014" max="4014" width="38.6640625" bestFit="1" customWidth="1"/>
    <col min="4015" max="4041" width="11.6640625" customWidth="1"/>
    <col min="4042" max="4043" width="12.6640625" customWidth="1"/>
    <col min="4044" max="4045" width="12.44140625" customWidth="1"/>
    <col min="4046" max="4047" width="12.6640625" customWidth="1"/>
    <col min="4048" max="4049" width="12.44140625" customWidth="1"/>
    <col min="4270" max="4270" width="38.6640625" bestFit="1" customWidth="1"/>
    <col min="4271" max="4297" width="11.6640625" customWidth="1"/>
    <col min="4298" max="4299" width="12.6640625" customWidth="1"/>
    <col min="4300" max="4301" width="12.44140625" customWidth="1"/>
    <col min="4302" max="4303" width="12.6640625" customWidth="1"/>
    <col min="4304" max="4305" width="12.44140625" customWidth="1"/>
    <col min="4526" max="4526" width="38.6640625" bestFit="1" customWidth="1"/>
    <col min="4527" max="4553" width="11.6640625" customWidth="1"/>
    <col min="4554" max="4555" width="12.6640625" customWidth="1"/>
    <col min="4556" max="4557" width="12.44140625" customWidth="1"/>
    <col min="4558" max="4559" width="12.6640625" customWidth="1"/>
    <col min="4560" max="4561" width="12.44140625" customWidth="1"/>
    <col min="4782" max="4782" width="38.6640625" bestFit="1" customWidth="1"/>
    <col min="4783" max="4809" width="11.6640625" customWidth="1"/>
    <col min="4810" max="4811" width="12.6640625" customWidth="1"/>
    <col min="4812" max="4813" width="12.44140625" customWidth="1"/>
    <col min="4814" max="4815" width="12.6640625" customWidth="1"/>
    <col min="4816" max="4817" width="12.44140625" customWidth="1"/>
    <col min="5038" max="5038" width="38.6640625" bestFit="1" customWidth="1"/>
    <col min="5039" max="5065" width="11.6640625" customWidth="1"/>
    <col min="5066" max="5067" width="12.6640625" customWidth="1"/>
    <col min="5068" max="5069" width="12.44140625" customWidth="1"/>
    <col min="5070" max="5071" width="12.6640625" customWidth="1"/>
    <col min="5072" max="5073" width="12.44140625" customWidth="1"/>
    <col min="5294" max="5294" width="38.6640625" bestFit="1" customWidth="1"/>
    <col min="5295" max="5321" width="11.6640625" customWidth="1"/>
    <col min="5322" max="5323" width="12.6640625" customWidth="1"/>
    <col min="5324" max="5325" width="12.44140625" customWidth="1"/>
    <col min="5326" max="5327" width="12.6640625" customWidth="1"/>
    <col min="5328" max="5329" width="12.44140625" customWidth="1"/>
    <col min="5550" max="5550" width="38.6640625" bestFit="1" customWidth="1"/>
    <col min="5551" max="5577" width="11.6640625" customWidth="1"/>
    <col min="5578" max="5579" width="12.6640625" customWidth="1"/>
    <col min="5580" max="5581" width="12.44140625" customWidth="1"/>
    <col min="5582" max="5583" width="12.6640625" customWidth="1"/>
    <col min="5584" max="5585" width="12.44140625" customWidth="1"/>
    <col min="5806" max="5806" width="38.6640625" bestFit="1" customWidth="1"/>
    <col min="5807" max="5833" width="11.6640625" customWidth="1"/>
    <col min="5834" max="5835" width="12.6640625" customWidth="1"/>
    <col min="5836" max="5837" width="12.44140625" customWidth="1"/>
    <col min="5838" max="5839" width="12.6640625" customWidth="1"/>
    <col min="5840" max="5841" width="12.44140625" customWidth="1"/>
    <col min="6062" max="6062" width="38.6640625" bestFit="1" customWidth="1"/>
    <col min="6063" max="6089" width="11.6640625" customWidth="1"/>
    <col min="6090" max="6091" width="12.6640625" customWidth="1"/>
    <col min="6092" max="6093" width="12.44140625" customWidth="1"/>
    <col min="6094" max="6095" width="12.6640625" customWidth="1"/>
    <col min="6096" max="6097" width="12.44140625" customWidth="1"/>
    <col min="6318" max="6318" width="38.6640625" bestFit="1" customWidth="1"/>
    <col min="6319" max="6345" width="11.6640625" customWidth="1"/>
    <col min="6346" max="6347" width="12.6640625" customWidth="1"/>
    <col min="6348" max="6349" width="12.44140625" customWidth="1"/>
    <col min="6350" max="6351" width="12.6640625" customWidth="1"/>
    <col min="6352" max="6353" width="12.44140625" customWidth="1"/>
    <col min="6574" max="6574" width="38.6640625" bestFit="1" customWidth="1"/>
    <col min="6575" max="6601" width="11.6640625" customWidth="1"/>
    <col min="6602" max="6603" width="12.6640625" customWidth="1"/>
    <col min="6604" max="6605" width="12.44140625" customWidth="1"/>
    <col min="6606" max="6607" width="12.6640625" customWidth="1"/>
    <col min="6608" max="6609" width="12.44140625" customWidth="1"/>
    <col min="6830" max="6830" width="38.6640625" bestFit="1" customWidth="1"/>
    <col min="6831" max="6857" width="11.6640625" customWidth="1"/>
    <col min="6858" max="6859" width="12.6640625" customWidth="1"/>
    <col min="6860" max="6861" width="12.44140625" customWidth="1"/>
    <col min="6862" max="6863" width="12.6640625" customWidth="1"/>
    <col min="6864" max="6865" width="12.44140625" customWidth="1"/>
    <col min="7086" max="7086" width="38.6640625" bestFit="1" customWidth="1"/>
    <col min="7087" max="7113" width="11.6640625" customWidth="1"/>
    <col min="7114" max="7115" width="12.6640625" customWidth="1"/>
    <col min="7116" max="7117" width="12.44140625" customWidth="1"/>
    <col min="7118" max="7119" width="12.6640625" customWidth="1"/>
    <col min="7120" max="7121" width="12.44140625" customWidth="1"/>
    <col min="7342" max="7342" width="38.6640625" bestFit="1" customWidth="1"/>
    <col min="7343" max="7369" width="11.6640625" customWidth="1"/>
    <col min="7370" max="7371" width="12.6640625" customWidth="1"/>
    <col min="7372" max="7373" width="12.44140625" customWidth="1"/>
    <col min="7374" max="7375" width="12.6640625" customWidth="1"/>
    <col min="7376" max="7377" width="12.44140625" customWidth="1"/>
    <col min="7598" max="7598" width="38.6640625" bestFit="1" customWidth="1"/>
    <col min="7599" max="7625" width="11.6640625" customWidth="1"/>
    <col min="7626" max="7627" width="12.6640625" customWidth="1"/>
    <col min="7628" max="7629" width="12.44140625" customWidth="1"/>
    <col min="7630" max="7631" width="12.6640625" customWidth="1"/>
    <col min="7632" max="7633" width="12.44140625" customWidth="1"/>
    <col min="7854" max="7854" width="38.6640625" bestFit="1" customWidth="1"/>
    <col min="7855" max="7881" width="11.6640625" customWidth="1"/>
    <col min="7882" max="7883" width="12.6640625" customWidth="1"/>
    <col min="7884" max="7885" width="12.44140625" customWidth="1"/>
    <col min="7886" max="7887" width="12.6640625" customWidth="1"/>
    <col min="7888" max="7889" width="12.44140625" customWidth="1"/>
    <col min="8110" max="8110" width="38.6640625" bestFit="1" customWidth="1"/>
    <col min="8111" max="8137" width="11.6640625" customWidth="1"/>
    <col min="8138" max="8139" width="12.6640625" customWidth="1"/>
    <col min="8140" max="8141" width="12.44140625" customWidth="1"/>
    <col min="8142" max="8143" width="12.6640625" customWidth="1"/>
    <col min="8144" max="8145" width="12.44140625" customWidth="1"/>
    <col min="8366" max="8366" width="38.6640625" bestFit="1" customWidth="1"/>
    <col min="8367" max="8393" width="11.6640625" customWidth="1"/>
    <col min="8394" max="8395" width="12.6640625" customWidth="1"/>
    <col min="8396" max="8397" width="12.44140625" customWidth="1"/>
    <col min="8398" max="8399" width="12.6640625" customWidth="1"/>
    <col min="8400" max="8401" width="12.44140625" customWidth="1"/>
    <col min="8622" max="8622" width="38.6640625" bestFit="1" customWidth="1"/>
    <col min="8623" max="8649" width="11.6640625" customWidth="1"/>
    <col min="8650" max="8651" width="12.6640625" customWidth="1"/>
    <col min="8652" max="8653" width="12.44140625" customWidth="1"/>
    <col min="8654" max="8655" width="12.6640625" customWidth="1"/>
    <col min="8656" max="8657" width="12.44140625" customWidth="1"/>
    <col min="8878" max="8878" width="38.6640625" bestFit="1" customWidth="1"/>
    <col min="8879" max="8905" width="11.6640625" customWidth="1"/>
    <col min="8906" max="8907" width="12.6640625" customWidth="1"/>
    <col min="8908" max="8909" width="12.44140625" customWidth="1"/>
    <col min="8910" max="8911" width="12.6640625" customWidth="1"/>
    <col min="8912" max="8913" width="12.44140625" customWidth="1"/>
    <col min="9134" max="9134" width="38.6640625" bestFit="1" customWidth="1"/>
    <col min="9135" max="9161" width="11.6640625" customWidth="1"/>
    <col min="9162" max="9163" width="12.6640625" customWidth="1"/>
    <col min="9164" max="9165" width="12.44140625" customWidth="1"/>
    <col min="9166" max="9167" width="12.6640625" customWidth="1"/>
    <col min="9168" max="9169" width="12.44140625" customWidth="1"/>
    <col min="9390" max="9390" width="38.6640625" bestFit="1" customWidth="1"/>
    <col min="9391" max="9417" width="11.6640625" customWidth="1"/>
    <col min="9418" max="9419" width="12.6640625" customWidth="1"/>
    <col min="9420" max="9421" width="12.44140625" customWidth="1"/>
    <col min="9422" max="9423" width="12.6640625" customWidth="1"/>
    <col min="9424" max="9425" width="12.44140625" customWidth="1"/>
    <col min="9646" max="9646" width="38.6640625" bestFit="1" customWidth="1"/>
    <col min="9647" max="9673" width="11.6640625" customWidth="1"/>
    <col min="9674" max="9675" width="12.6640625" customWidth="1"/>
    <col min="9676" max="9677" width="12.44140625" customWidth="1"/>
    <col min="9678" max="9679" width="12.6640625" customWidth="1"/>
    <col min="9680" max="9681" width="12.44140625" customWidth="1"/>
    <col min="9902" max="9902" width="38.6640625" bestFit="1" customWidth="1"/>
    <col min="9903" max="9929" width="11.6640625" customWidth="1"/>
    <col min="9930" max="9931" width="12.6640625" customWidth="1"/>
    <col min="9932" max="9933" width="12.44140625" customWidth="1"/>
    <col min="9934" max="9935" width="12.6640625" customWidth="1"/>
    <col min="9936" max="9937" width="12.44140625" customWidth="1"/>
    <col min="10158" max="10158" width="38.6640625" bestFit="1" customWidth="1"/>
    <col min="10159" max="10185" width="11.6640625" customWidth="1"/>
    <col min="10186" max="10187" width="12.6640625" customWidth="1"/>
    <col min="10188" max="10189" width="12.44140625" customWidth="1"/>
    <col min="10190" max="10191" width="12.6640625" customWidth="1"/>
    <col min="10192" max="10193" width="12.44140625" customWidth="1"/>
    <col min="10414" max="10414" width="38.6640625" bestFit="1" customWidth="1"/>
    <col min="10415" max="10441" width="11.6640625" customWidth="1"/>
    <col min="10442" max="10443" width="12.6640625" customWidth="1"/>
    <col min="10444" max="10445" width="12.44140625" customWidth="1"/>
    <col min="10446" max="10447" width="12.6640625" customWidth="1"/>
    <col min="10448" max="10449" width="12.44140625" customWidth="1"/>
    <col min="10670" max="10670" width="38.6640625" bestFit="1" customWidth="1"/>
    <col min="10671" max="10697" width="11.6640625" customWidth="1"/>
    <col min="10698" max="10699" width="12.6640625" customWidth="1"/>
    <col min="10700" max="10701" width="12.44140625" customWidth="1"/>
    <col min="10702" max="10703" width="12.6640625" customWidth="1"/>
    <col min="10704" max="10705" width="12.44140625" customWidth="1"/>
    <col min="10926" max="10926" width="38.6640625" bestFit="1" customWidth="1"/>
    <col min="10927" max="10953" width="11.6640625" customWidth="1"/>
    <col min="10954" max="10955" width="12.6640625" customWidth="1"/>
    <col min="10956" max="10957" width="12.44140625" customWidth="1"/>
    <col min="10958" max="10959" width="12.6640625" customWidth="1"/>
    <col min="10960" max="10961" width="12.44140625" customWidth="1"/>
    <col min="11182" max="11182" width="38.6640625" bestFit="1" customWidth="1"/>
    <col min="11183" max="11209" width="11.6640625" customWidth="1"/>
    <col min="11210" max="11211" width="12.6640625" customWidth="1"/>
    <col min="11212" max="11213" width="12.44140625" customWidth="1"/>
    <col min="11214" max="11215" width="12.6640625" customWidth="1"/>
    <col min="11216" max="11217" width="12.44140625" customWidth="1"/>
    <col min="11438" max="11438" width="38.6640625" bestFit="1" customWidth="1"/>
    <col min="11439" max="11465" width="11.6640625" customWidth="1"/>
    <col min="11466" max="11467" width="12.6640625" customWidth="1"/>
    <col min="11468" max="11469" width="12.44140625" customWidth="1"/>
    <col min="11470" max="11471" width="12.6640625" customWidth="1"/>
    <col min="11472" max="11473" width="12.44140625" customWidth="1"/>
    <col min="11694" max="11694" width="38.6640625" bestFit="1" customWidth="1"/>
    <col min="11695" max="11721" width="11.6640625" customWidth="1"/>
    <col min="11722" max="11723" width="12.6640625" customWidth="1"/>
    <col min="11724" max="11725" width="12.44140625" customWidth="1"/>
    <col min="11726" max="11727" width="12.6640625" customWidth="1"/>
    <col min="11728" max="11729" width="12.44140625" customWidth="1"/>
    <col min="11950" max="11950" width="38.6640625" bestFit="1" customWidth="1"/>
    <col min="11951" max="11977" width="11.6640625" customWidth="1"/>
    <col min="11978" max="11979" width="12.6640625" customWidth="1"/>
    <col min="11980" max="11981" width="12.44140625" customWidth="1"/>
    <col min="11982" max="11983" width="12.6640625" customWidth="1"/>
    <col min="11984" max="11985" width="12.44140625" customWidth="1"/>
    <col min="12206" max="12206" width="38.6640625" bestFit="1" customWidth="1"/>
    <col min="12207" max="12233" width="11.6640625" customWidth="1"/>
    <col min="12234" max="12235" width="12.6640625" customWidth="1"/>
    <col min="12236" max="12237" width="12.44140625" customWidth="1"/>
    <col min="12238" max="12239" width="12.6640625" customWidth="1"/>
    <col min="12240" max="12241" width="12.44140625" customWidth="1"/>
    <col min="12462" max="12462" width="38.6640625" bestFit="1" customWidth="1"/>
    <col min="12463" max="12489" width="11.6640625" customWidth="1"/>
    <col min="12490" max="12491" width="12.6640625" customWidth="1"/>
    <col min="12492" max="12493" width="12.44140625" customWidth="1"/>
    <col min="12494" max="12495" width="12.6640625" customWidth="1"/>
    <col min="12496" max="12497" width="12.44140625" customWidth="1"/>
    <col min="12718" max="12718" width="38.6640625" bestFit="1" customWidth="1"/>
    <col min="12719" max="12745" width="11.6640625" customWidth="1"/>
    <col min="12746" max="12747" width="12.6640625" customWidth="1"/>
    <col min="12748" max="12749" width="12.44140625" customWidth="1"/>
    <col min="12750" max="12751" width="12.6640625" customWidth="1"/>
    <col min="12752" max="12753" width="12.44140625" customWidth="1"/>
    <col min="12974" max="12974" width="38.6640625" bestFit="1" customWidth="1"/>
    <col min="12975" max="13001" width="11.6640625" customWidth="1"/>
    <col min="13002" max="13003" width="12.6640625" customWidth="1"/>
    <col min="13004" max="13005" width="12.44140625" customWidth="1"/>
    <col min="13006" max="13007" width="12.6640625" customWidth="1"/>
    <col min="13008" max="13009" width="12.44140625" customWidth="1"/>
    <col min="13230" max="13230" width="38.6640625" bestFit="1" customWidth="1"/>
    <col min="13231" max="13257" width="11.6640625" customWidth="1"/>
    <col min="13258" max="13259" width="12.6640625" customWidth="1"/>
    <col min="13260" max="13261" width="12.44140625" customWidth="1"/>
    <col min="13262" max="13263" width="12.6640625" customWidth="1"/>
    <col min="13264" max="13265" width="12.44140625" customWidth="1"/>
    <col min="13486" max="13486" width="38.6640625" bestFit="1" customWidth="1"/>
    <col min="13487" max="13513" width="11.6640625" customWidth="1"/>
    <col min="13514" max="13515" width="12.6640625" customWidth="1"/>
    <col min="13516" max="13517" width="12.44140625" customWidth="1"/>
    <col min="13518" max="13519" width="12.6640625" customWidth="1"/>
    <col min="13520" max="13521" width="12.44140625" customWidth="1"/>
    <col min="13742" max="13742" width="38.6640625" bestFit="1" customWidth="1"/>
    <col min="13743" max="13769" width="11.6640625" customWidth="1"/>
    <col min="13770" max="13771" width="12.6640625" customWidth="1"/>
    <col min="13772" max="13773" width="12.44140625" customWidth="1"/>
    <col min="13774" max="13775" width="12.6640625" customWidth="1"/>
    <col min="13776" max="13777" width="12.44140625" customWidth="1"/>
    <col min="13998" max="13998" width="38.6640625" bestFit="1" customWidth="1"/>
    <col min="13999" max="14025" width="11.6640625" customWidth="1"/>
    <col min="14026" max="14027" width="12.6640625" customWidth="1"/>
    <col min="14028" max="14029" width="12.44140625" customWidth="1"/>
    <col min="14030" max="14031" width="12.6640625" customWidth="1"/>
    <col min="14032" max="14033" width="12.44140625" customWidth="1"/>
    <col min="14254" max="14254" width="38.6640625" bestFit="1" customWidth="1"/>
    <col min="14255" max="14281" width="11.6640625" customWidth="1"/>
    <col min="14282" max="14283" width="12.6640625" customWidth="1"/>
    <col min="14284" max="14285" width="12.44140625" customWidth="1"/>
    <col min="14286" max="14287" width="12.6640625" customWidth="1"/>
    <col min="14288" max="14289" width="12.44140625" customWidth="1"/>
    <col min="14510" max="14510" width="38.6640625" bestFit="1" customWidth="1"/>
    <col min="14511" max="14537" width="11.6640625" customWidth="1"/>
    <col min="14538" max="14539" width="12.6640625" customWidth="1"/>
    <col min="14540" max="14541" width="12.44140625" customWidth="1"/>
    <col min="14542" max="14543" width="12.6640625" customWidth="1"/>
    <col min="14544" max="14545" width="12.44140625" customWidth="1"/>
    <col min="14766" max="14766" width="38.6640625" bestFit="1" customWidth="1"/>
    <col min="14767" max="14793" width="11.6640625" customWidth="1"/>
    <col min="14794" max="14795" width="12.6640625" customWidth="1"/>
    <col min="14796" max="14797" width="12.44140625" customWidth="1"/>
    <col min="14798" max="14799" width="12.6640625" customWidth="1"/>
    <col min="14800" max="14801" width="12.44140625" customWidth="1"/>
    <col min="15022" max="15022" width="38.6640625" bestFit="1" customWidth="1"/>
    <col min="15023" max="15049" width="11.6640625" customWidth="1"/>
    <col min="15050" max="15051" width="12.6640625" customWidth="1"/>
    <col min="15052" max="15053" width="12.44140625" customWidth="1"/>
    <col min="15054" max="15055" width="12.6640625" customWidth="1"/>
    <col min="15056" max="15057" width="12.44140625" customWidth="1"/>
    <col min="15278" max="15278" width="38.6640625" bestFit="1" customWidth="1"/>
    <col min="15279" max="15305" width="11.6640625" customWidth="1"/>
    <col min="15306" max="15307" width="12.6640625" customWidth="1"/>
    <col min="15308" max="15309" width="12.44140625" customWidth="1"/>
    <col min="15310" max="15311" width="12.6640625" customWidth="1"/>
    <col min="15312" max="15313" width="12.44140625" customWidth="1"/>
    <col min="15534" max="15534" width="38.6640625" bestFit="1" customWidth="1"/>
    <col min="15535" max="15561" width="11.6640625" customWidth="1"/>
    <col min="15562" max="15563" width="12.6640625" customWidth="1"/>
    <col min="15564" max="15565" width="12.44140625" customWidth="1"/>
    <col min="15566" max="15567" width="12.6640625" customWidth="1"/>
    <col min="15568" max="15569" width="12.44140625" customWidth="1"/>
    <col min="15790" max="15790" width="38.6640625" bestFit="1" customWidth="1"/>
    <col min="15791" max="15817" width="11.6640625" customWidth="1"/>
    <col min="15818" max="15819" width="12.6640625" customWidth="1"/>
    <col min="15820" max="15821" width="12.44140625" customWidth="1"/>
    <col min="15822" max="15823" width="12.6640625" customWidth="1"/>
    <col min="15824" max="15825" width="12.44140625" customWidth="1"/>
    <col min="16046" max="16046" width="38.6640625" bestFit="1" customWidth="1"/>
    <col min="16047" max="16073" width="11.6640625" customWidth="1"/>
    <col min="16074" max="16075" width="12.6640625" customWidth="1"/>
    <col min="16076" max="16077" width="12.44140625" customWidth="1"/>
    <col min="16078" max="16079" width="12.6640625" customWidth="1"/>
    <col min="16080" max="16081" width="12.44140625" customWidth="1"/>
  </cols>
  <sheetData>
    <row r="1" spans="1:13" ht="25.2" customHeight="1" x14ac:dyDescent="0.3">
      <c r="A1" s="203" t="s">
        <v>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30"/>
    </row>
    <row r="2" spans="1:13" ht="18" x14ac:dyDescent="0.35">
      <c r="A2" s="205"/>
      <c r="B2" s="197">
        <v>2020</v>
      </c>
      <c r="C2" s="199"/>
      <c r="D2" s="199"/>
      <c r="E2" s="199"/>
      <c r="F2" s="199"/>
      <c r="G2" s="198"/>
      <c r="H2" s="199">
        <v>2021</v>
      </c>
      <c r="I2" s="199"/>
      <c r="J2" s="199"/>
      <c r="K2" s="199"/>
      <c r="L2" s="199"/>
      <c r="M2" s="200"/>
    </row>
    <row r="3" spans="1:13" ht="18" x14ac:dyDescent="0.35">
      <c r="A3" s="205"/>
      <c r="B3" s="201" t="s">
        <v>4</v>
      </c>
      <c r="C3" s="202"/>
      <c r="D3" s="197" t="s">
        <v>8</v>
      </c>
      <c r="E3" s="198"/>
      <c r="F3" s="197" t="s">
        <v>9</v>
      </c>
      <c r="G3" s="198"/>
      <c r="H3" s="201" t="s">
        <v>4</v>
      </c>
      <c r="I3" s="202"/>
      <c r="J3" s="197" t="s">
        <v>8</v>
      </c>
      <c r="K3" s="198"/>
      <c r="L3" s="197" t="s">
        <v>9</v>
      </c>
      <c r="M3" s="200"/>
    </row>
    <row r="4" spans="1:13" ht="43.2" x14ac:dyDescent="0.3">
      <c r="A4" s="205"/>
      <c r="B4" s="173" t="s">
        <v>72</v>
      </c>
      <c r="C4" s="135" t="s">
        <v>42</v>
      </c>
      <c r="D4" s="135" t="s">
        <v>72</v>
      </c>
      <c r="E4" s="135" t="s">
        <v>42</v>
      </c>
      <c r="F4" s="135" t="s">
        <v>72</v>
      </c>
      <c r="G4" s="135" t="s">
        <v>42</v>
      </c>
      <c r="H4" s="173" t="s">
        <v>72</v>
      </c>
      <c r="I4" s="135" t="s">
        <v>42</v>
      </c>
      <c r="J4" s="135" t="s">
        <v>72</v>
      </c>
      <c r="K4" s="135" t="s">
        <v>42</v>
      </c>
      <c r="L4" s="135" t="s">
        <v>72</v>
      </c>
      <c r="M4" s="172" t="s">
        <v>42</v>
      </c>
    </row>
    <row r="5" spans="1:13" ht="18" x14ac:dyDescent="0.3">
      <c r="A5" s="181" t="s">
        <v>10</v>
      </c>
      <c r="B5" s="231"/>
      <c r="C5" s="231"/>
      <c r="D5" s="231"/>
      <c r="E5" s="231"/>
      <c r="F5" s="231"/>
      <c r="G5" s="229"/>
      <c r="H5" s="231"/>
      <c r="I5" s="231"/>
      <c r="J5" s="231"/>
      <c r="K5" s="231"/>
      <c r="L5" s="231"/>
      <c r="M5" s="229"/>
    </row>
    <row r="6" spans="1:13" ht="15.6" x14ac:dyDescent="0.3">
      <c r="A6" s="71" t="s">
        <v>11</v>
      </c>
      <c r="B6" s="95">
        <v>171.97</v>
      </c>
      <c r="C6" s="96">
        <v>159.762</v>
      </c>
      <c r="D6" s="95">
        <v>168.488</v>
      </c>
      <c r="E6" s="96">
        <v>162.43899999999999</v>
      </c>
      <c r="F6" s="95">
        <v>170.88900000000001</v>
      </c>
      <c r="G6" s="96">
        <v>160.62299999999999</v>
      </c>
      <c r="H6" s="95">
        <v>184</v>
      </c>
      <c r="I6" s="96">
        <v>165.84</v>
      </c>
      <c r="J6" s="95">
        <v>218.12100000000001</v>
      </c>
      <c r="K6" s="96">
        <v>169.803</v>
      </c>
      <c r="L6" s="95">
        <v>194.334</v>
      </c>
      <c r="M6" s="96">
        <v>166.84</v>
      </c>
    </row>
    <row r="7" spans="1:13" ht="15.6" x14ac:dyDescent="0.3">
      <c r="A7" s="72" t="s">
        <v>12</v>
      </c>
      <c r="B7" s="97">
        <v>189.934</v>
      </c>
      <c r="C7" s="98">
        <v>166.40299999999999</v>
      </c>
      <c r="D7" s="97">
        <v>195.423</v>
      </c>
      <c r="E7" s="98">
        <v>164.34700000000001</v>
      </c>
      <c r="F7" s="97">
        <v>192.04499999999999</v>
      </c>
      <c r="G7" s="98">
        <v>165.68799999999999</v>
      </c>
      <c r="H7" s="97">
        <v>181.804</v>
      </c>
      <c r="I7" s="98">
        <v>165.08699999999999</v>
      </c>
      <c r="J7" s="97">
        <v>209.15</v>
      </c>
      <c r="K7" s="98">
        <v>163.75</v>
      </c>
      <c r="L7" s="97">
        <v>192.09700000000001</v>
      </c>
      <c r="M7" s="98">
        <v>164.709</v>
      </c>
    </row>
    <row r="8" spans="1:13" ht="15.6" x14ac:dyDescent="0.3">
      <c r="A8" s="72" t="s">
        <v>13</v>
      </c>
      <c r="B8" s="97">
        <v>185.59100000000001</v>
      </c>
      <c r="C8" s="98">
        <v>168.30600000000001</v>
      </c>
      <c r="D8" s="97">
        <v>203.374</v>
      </c>
      <c r="E8" s="98">
        <v>171.321</v>
      </c>
      <c r="F8" s="97">
        <v>191.71199999999999</v>
      </c>
      <c r="G8" s="98">
        <v>169.31800000000001</v>
      </c>
      <c r="H8" s="97">
        <v>204.922</v>
      </c>
      <c r="I8" s="98">
        <v>164.245</v>
      </c>
      <c r="J8" s="97">
        <v>215.77</v>
      </c>
      <c r="K8" s="98">
        <v>180.339</v>
      </c>
      <c r="L8" s="97">
        <v>208.81899999999999</v>
      </c>
      <c r="M8" s="98">
        <v>168.58500000000001</v>
      </c>
    </row>
    <row r="9" spans="1:13" ht="15.6" x14ac:dyDescent="0.3">
      <c r="A9" s="72" t="s">
        <v>14</v>
      </c>
      <c r="B9" s="97">
        <v>187.88900000000001</v>
      </c>
      <c r="C9" s="98">
        <v>160.565</v>
      </c>
      <c r="D9" s="97">
        <v>214.209</v>
      </c>
      <c r="E9" s="98">
        <v>161.059</v>
      </c>
      <c r="F9" s="97">
        <v>198.64</v>
      </c>
      <c r="G9" s="98">
        <v>160.72999999999999</v>
      </c>
      <c r="H9" s="97">
        <v>194.33</v>
      </c>
      <c r="I9" s="98">
        <v>159.36199999999999</v>
      </c>
      <c r="J9" s="97">
        <v>209.31899999999999</v>
      </c>
      <c r="K9" s="98">
        <v>161.97800000000001</v>
      </c>
      <c r="L9" s="97">
        <v>200.71100000000001</v>
      </c>
      <c r="M9" s="98">
        <v>160.02099999999999</v>
      </c>
    </row>
    <row r="10" spans="1:13" ht="15.6" x14ac:dyDescent="0.3">
      <c r="A10" s="72" t="s">
        <v>15</v>
      </c>
      <c r="B10" s="97">
        <v>193.15899999999999</v>
      </c>
      <c r="C10" s="98">
        <v>174.547</v>
      </c>
      <c r="D10" s="97">
        <v>205.92599999999999</v>
      </c>
      <c r="E10" s="98">
        <v>176.33600000000001</v>
      </c>
      <c r="F10" s="97">
        <v>197.72800000000001</v>
      </c>
      <c r="G10" s="98">
        <v>175.16200000000001</v>
      </c>
      <c r="H10" s="97">
        <v>192.161</v>
      </c>
      <c r="I10" s="98">
        <v>172.148</v>
      </c>
      <c r="J10" s="97">
        <v>174.27600000000001</v>
      </c>
      <c r="K10" s="98">
        <v>178.51400000000001</v>
      </c>
      <c r="L10" s="97">
        <v>186.55500000000001</v>
      </c>
      <c r="M10" s="98">
        <v>173.90799999999999</v>
      </c>
    </row>
    <row r="11" spans="1:13" ht="15.6" x14ac:dyDescent="0.3">
      <c r="A11" s="72" t="s">
        <v>16</v>
      </c>
      <c r="B11" s="97">
        <v>209.154</v>
      </c>
      <c r="C11" s="98">
        <v>175.756</v>
      </c>
      <c r="D11" s="97">
        <v>216.59</v>
      </c>
      <c r="E11" s="98">
        <v>179.928</v>
      </c>
      <c r="F11" s="97">
        <v>211.35</v>
      </c>
      <c r="G11" s="98">
        <v>177.14099999999999</v>
      </c>
      <c r="H11" s="97">
        <v>229.97900000000001</v>
      </c>
      <c r="I11" s="98">
        <v>173.38200000000001</v>
      </c>
      <c r="J11" s="97">
        <v>283.77499999999998</v>
      </c>
      <c r="K11" s="98">
        <v>185.81700000000001</v>
      </c>
      <c r="L11" s="97">
        <v>250.11</v>
      </c>
      <c r="M11" s="98">
        <v>176.68799999999999</v>
      </c>
    </row>
    <row r="12" spans="1:13" ht="15.6" x14ac:dyDescent="0.3">
      <c r="A12" s="72" t="s">
        <v>17</v>
      </c>
      <c r="B12" s="97">
        <v>178.97200000000001</v>
      </c>
      <c r="C12" s="98">
        <v>168.03700000000001</v>
      </c>
      <c r="D12" s="97">
        <v>191.41800000000001</v>
      </c>
      <c r="E12" s="98">
        <v>169.06</v>
      </c>
      <c r="F12" s="97">
        <v>183.667</v>
      </c>
      <c r="G12" s="98">
        <v>168.40899999999999</v>
      </c>
      <c r="H12" s="97">
        <v>184.68100000000001</v>
      </c>
      <c r="I12" s="98">
        <v>167.804</v>
      </c>
      <c r="J12" s="97">
        <v>199.70400000000001</v>
      </c>
      <c r="K12" s="98">
        <v>169.46199999999999</v>
      </c>
      <c r="L12" s="97">
        <v>189.81299999999999</v>
      </c>
      <c r="M12" s="98">
        <v>168.34399999999999</v>
      </c>
    </row>
    <row r="13" spans="1:13" ht="16.2" thickBot="1" x14ac:dyDescent="0.35">
      <c r="A13" s="87" t="s">
        <v>18</v>
      </c>
      <c r="B13" s="99">
        <v>213.14500000000001</v>
      </c>
      <c r="C13" s="100">
        <v>166.078</v>
      </c>
      <c r="D13" s="99">
        <v>220.63800000000001</v>
      </c>
      <c r="E13" s="100">
        <v>166.41</v>
      </c>
      <c r="F13" s="99">
        <v>216.07599999999999</v>
      </c>
      <c r="G13" s="100">
        <v>166.196</v>
      </c>
      <c r="H13" s="99">
        <v>211.679</v>
      </c>
      <c r="I13" s="100">
        <v>164.87799999999999</v>
      </c>
      <c r="J13" s="99">
        <v>216.536</v>
      </c>
      <c r="K13" s="100">
        <v>166.988</v>
      </c>
      <c r="L13" s="99">
        <v>213.25700000000001</v>
      </c>
      <c r="M13" s="100">
        <v>165.48400000000001</v>
      </c>
    </row>
    <row r="14" spans="1:13" ht="16.2" thickBot="1" x14ac:dyDescent="0.35">
      <c r="A14" s="85" t="s">
        <v>43</v>
      </c>
      <c r="B14" s="127">
        <v>194.84</v>
      </c>
      <c r="C14" s="128">
        <v>167.303</v>
      </c>
      <c r="D14" s="127">
        <v>206.17</v>
      </c>
      <c r="E14" s="128">
        <v>168.51599999999999</v>
      </c>
      <c r="F14" s="127">
        <v>199.12</v>
      </c>
      <c r="G14" s="128">
        <v>167.721</v>
      </c>
      <c r="H14" s="127">
        <v>197.56800000000001</v>
      </c>
      <c r="I14" s="128">
        <v>166.52799999999999</v>
      </c>
      <c r="J14" s="127">
        <v>213.41900000000001</v>
      </c>
      <c r="K14" s="128">
        <v>171.02099999999999</v>
      </c>
      <c r="L14" s="127">
        <v>203.19200000000001</v>
      </c>
      <c r="M14" s="128">
        <v>167.78899999999999</v>
      </c>
    </row>
    <row r="15" spans="1:13" ht="18" x14ac:dyDescent="0.3">
      <c r="A15" s="182" t="s">
        <v>23</v>
      </c>
      <c r="B15" s="231"/>
      <c r="C15" s="231"/>
      <c r="D15" s="231"/>
      <c r="E15" s="231"/>
      <c r="F15" s="231"/>
      <c r="G15" s="229"/>
      <c r="H15" s="231"/>
      <c r="I15" s="231"/>
      <c r="J15" s="231"/>
      <c r="K15" s="231"/>
      <c r="L15" s="231"/>
      <c r="M15" s="229"/>
    </row>
    <row r="16" spans="1:13" ht="15.6" x14ac:dyDescent="0.3">
      <c r="A16" s="71" t="s">
        <v>24</v>
      </c>
      <c r="B16" s="101">
        <v>186.60400000000001</v>
      </c>
      <c r="C16" s="102">
        <v>163.50899999999999</v>
      </c>
      <c r="D16" s="101">
        <v>237.38</v>
      </c>
      <c r="E16" s="102">
        <v>168.422</v>
      </c>
      <c r="F16" s="101">
        <v>205.67</v>
      </c>
      <c r="G16" s="102">
        <v>165.18199999999999</v>
      </c>
      <c r="H16" s="101">
        <v>210.685</v>
      </c>
      <c r="I16" s="102">
        <v>165.07</v>
      </c>
      <c r="J16" s="101">
        <v>278.202</v>
      </c>
      <c r="K16" s="102">
        <v>171.21199999999999</v>
      </c>
      <c r="L16" s="101">
        <v>234.26599999999999</v>
      </c>
      <c r="M16" s="102">
        <v>166.69300000000001</v>
      </c>
    </row>
    <row r="17" spans="1:13" ht="16.2" thickBot="1" x14ac:dyDescent="0.35">
      <c r="A17" s="72" t="s">
        <v>37</v>
      </c>
      <c r="B17" s="103">
        <v>0</v>
      </c>
      <c r="C17" s="104">
        <v>318.67899999999997</v>
      </c>
      <c r="D17" s="103">
        <v>0</v>
      </c>
      <c r="E17" s="104">
        <v>254.483</v>
      </c>
      <c r="F17" s="103">
        <v>0</v>
      </c>
      <c r="G17" s="104">
        <v>298.38400000000001</v>
      </c>
      <c r="H17" s="103">
        <v>0</v>
      </c>
      <c r="I17" s="104">
        <v>320.42500000000001</v>
      </c>
      <c r="J17" s="103">
        <v>0</v>
      </c>
      <c r="K17" s="104">
        <v>271.66399999999999</v>
      </c>
      <c r="L17" s="103">
        <v>0</v>
      </c>
      <c r="M17" s="104">
        <v>310.18200000000002</v>
      </c>
    </row>
    <row r="18" spans="1:13" ht="16.2" thickBot="1" x14ac:dyDescent="0.35">
      <c r="A18" s="136" t="s">
        <v>44</v>
      </c>
      <c r="B18" s="129">
        <v>186.60400000000001</v>
      </c>
      <c r="C18" s="130">
        <v>167.27799999999999</v>
      </c>
      <c r="D18" s="129">
        <v>237.38</v>
      </c>
      <c r="E18" s="130">
        <v>170.29900000000001</v>
      </c>
      <c r="F18" s="129">
        <v>205.67</v>
      </c>
      <c r="G18" s="130">
        <v>168.30500000000001</v>
      </c>
      <c r="H18" s="129">
        <v>210.685</v>
      </c>
      <c r="I18" s="130">
        <v>168.67099999999999</v>
      </c>
      <c r="J18" s="129">
        <v>278.202</v>
      </c>
      <c r="K18" s="130">
        <v>172.947</v>
      </c>
      <c r="L18" s="129">
        <v>234.26599999999999</v>
      </c>
      <c r="M18" s="130">
        <v>169.79599999999999</v>
      </c>
    </row>
    <row r="19" spans="1:13" ht="18" x14ac:dyDescent="0.3">
      <c r="A19" s="182" t="s">
        <v>29</v>
      </c>
      <c r="B19" s="231"/>
      <c r="C19" s="231"/>
      <c r="D19" s="231"/>
      <c r="E19" s="231"/>
      <c r="F19" s="231"/>
      <c r="G19" s="229"/>
      <c r="H19" s="231"/>
      <c r="I19" s="231"/>
      <c r="J19" s="231"/>
      <c r="K19" s="231"/>
      <c r="L19" s="231"/>
      <c r="M19" s="229"/>
    </row>
    <row r="20" spans="1:13" ht="16.2" thickBot="1" x14ac:dyDescent="0.35">
      <c r="A20" s="88" t="s">
        <v>30</v>
      </c>
      <c r="B20" s="105">
        <v>184.328</v>
      </c>
      <c r="C20" s="106">
        <v>178.559</v>
      </c>
      <c r="D20" s="105">
        <v>170.63800000000001</v>
      </c>
      <c r="E20" s="106">
        <v>178.03299999999999</v>
      </c>
      <c r="F20" s="105">
        <v>180.07</v>
      </c>
      <c r="G20" s="106">
        <v>178.36799999999999</v>
      </c>
      <c r="H20" s="105">
        <v>179.3</v>
      </c>
      <c r="I20" s="106">
        <v>177.56700000000001</v>
      </c>
      <c r="J20" s="105">
        <v>171.30600000000001</v>
      </c>
      <c r="K20" s="106">
        <v>178.04400000000001</v>
      </c>
      <c r="L20" s="105">
        <v>176.86</v>
      </c>
      <c r="M20" s="106">
        <v>177.73099999999999</v>
      </c>
    </row>
    <row r="21" spans="1:13" ht="16.2" thickBot="1" x14ac:dyDescent="0.35">
      <c r="A21" s="85" t="s">
        <v>45</v>
      </c>
      <c r="B21" s="131">
        <v>184.328</v>
      </c>
      <c r="C21" s="132">
        <v>178.559</v>
      </c>
      <c r="D21" s="131">
        <v>170.63800000000001</v>
      </c>
      <c r="E21" s="132">
        <v>178.03299999999999</v>
      </c>
      <c r="F21" s="131">
        <v>180.07</v>
      </c>
      <c r="G21" s="132">
        <v>178.36799999999999</v>
      </c>
      <c r="H21" s="131">
        <v>179.3</v>
      </c>
      <c r="I21" s="132">
        <v>177.56700000000001</v>
      </c>
      <c r="J21" s="131">
        <v>171.30600000000001</v>
      </c>
      <c r="K21" s="132">
        <v>178.04400000000001</v>
      </c>
      <c r="L21" s="131">
        <v>176.86</v>
      </c>
      <c r="M21" s="132">
        <v>177.73099999999999</v>
      </c>
    </row>
    <row r="22" spans="1:13" ht="16.2" thickBot="1" x14ac:dyDescent="0.35">
      <c r="A22" s="137" t="s">
        <v>73</v>
      </c>
      <c r="B22" s="133">
        <v>193.958</v>
      </c>
      <c r="C22" s="134">
        <v>168.017</v>
      </c>
      <c r="D22" s="133">
        <v>207.65600000000001</v>
      </c>
      <c r="E22" s="134">
        <v>169.30099999999999</v>
      </c>
      <c r="F22" s="133">
        <v>199.107</v>
      </c>
      <c r="G22" s="134">
        <v>168.46</v>
      </c>
      <c r="H22" s="133">
        <v>198.06200000000001</v>
      </c>
      <c r="I22" s="134">
        <v>167.339</v>
      </c>
      <c r="J22" s="133">
        <v>217.185</v>
      </c>
      <c r="K22" s="134">
        <v>171.69900000000001</v>
      </c>
      <c r="L22" s="133">
        <v>204.81800000000001</v>
      </c>
      <c r="M22" s="134">
        <v>168.57400000000001</v>
      </c>
    </row>
    <row r="23" spans="1:13" ht="15.6" x14ac:dyDescent="0.3">
      <c r="A23" s="138" t="s">
        <v>81</v>
      </c>
      <c r="B23" s="107" t="s">
        <v>46</v>
      </c>
      <c r="C23" s="126">
        <v>174.33</v>
      </c>
      <c r="D23" s="107" t="s">
        <v>46</v>
      </c>
      <c r="E23" s="126">
        <v>173.52</v>
      </c>
      <c r="F23" s="107" t="s">
        <v>46</v>
      </c>
      <c r="G23" s="126">
        <v>174.06</v>
      </c>
      <c r="H23" s="107" t="s">
        <v>46</v>
      </c>
      <c r="I23" s="126">
        <v>173.86</v>
      </c>
      <c r="J23" s="107" t="s">
        <v>46</v>
      </c>
      <c r="K23" s="126">
        <v>173.52</v>
      </c>
      <c r="L23" s="107" t="s">
        <v>46</v>
      </c>
      <c r="M23" s="126">
        <v>173.74</v>
      </c>
    </row>
  </sheetData>
  <mergeCells count="10">
    <mergeCell ref="A1:M1"/>
    <mergeCell ref="B2:G2"/>
    <mergeCell ref="B3:C3"/>
    <mergeCell ref="D3:E3"/>
    <mergeCell ref="F3:G3"/>
    <mergeCell ref="A2:A4"/>
    <mergeCell ref="H2:M2"/>
    <mergeCell ref="H3:I3"/>
    <mergeCell ref="J3:K3"/>
    <mergeCell ref="L3:M3"/>
  </mergeCells>
  <pageMargins left="0.25" right="0.25" top="0.75" bottom="0.75" header="0.3" footer="0.3"/>
  <pageSetup paperSize="8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U11"/>
  <sheetViews>
    <sheetView showGridLines="0" zoomScale="70" zoomScaleNormal="70" workbookViewId="0">
      <pane xSplit="1" ySplit="4" topLeftCell="B5" activePane="bottomRight" state="frozen"/>
      <selection activeCell="AF18" sqref="AF18"/>
      <selection pane="topRight" activeCell="AF18" sqref="AF18"/>
      <selection pane="bottomLeft" activeCell="AF18" sqref="AF18"/>
      <selection pane="bottomRight" activeCell="L39" sqref="L39"/>
    </sheetView>
  </sheetViews>
  <sheetFormatPr defaultRowHeight="14.4" x14ac:dyDescent="0.3"/>
  <cols>
    <col min="1" max="1" width="25.6640625" bestFit="1" customWidth="1"/>
    <col min="2" max="3" width="8.6640625" style="177"/>
    <col min="4" max="10" width="9.109375" style="177" customWidth="1"/>
    <col min="11" max="12" width="9.109375" style="177"/>
    <col min="13" max="13" width="9.109375" style="177" customWidth="1"/>
    <col min="14" max="15" width="9.109375" style="177"/>
    <col min="16" max="19" width="9.109375" style="177" customWidth="1"/>
    <col min="176" max="176" width="24.44140625" bestFit="1" customWidth="1"/>
    <col min="177" max="177" width="9.5546875" customWidth="1"/>
    <col min="178" max="185" width="8.6640625" customWidth="1"/>
    <col min="186" max="197" width="9.109375" customWidth="1"/>
    <col min="200" max="200" width="9.109375" customWidth="1"/>
    <col min="202" max="203" width="9.109375" customWidth="1"/>
    <col min="209" max="209" width="9.109375" customWidth="1"/>
    <col min="212" max="218" width="9.109375" customWidth="1"/>
    <col min="219" max="219" width="10.44140625" customWidth="1"/>
    <col min="220" max="220" width="10" customWidth="1"/>
    <col min="221" max="221" width="10.109375" customWidth="1"/>
    <col min="222" max="222" width="10.44140625" customWidth="1"/>
    <col min="223" max="223" width="10" customWidth="1"/>
    <col min="224" max="224" width="10.109375" customWidth="1"/>
    <col min="432" max="432" width="24.44140625" bestFit="1" customWidth="1"/>
    <col min="433" max="433" width="9.5546875" customWidth="1"/>
    <col min="434" max="441" width="8.6640625" customWidth="1"/>
    <col min="442" max="453" width="9.109375" customWidth="1"/>
    <col min="456" max="456" width="9.109375" customWidth="1"/>
    <col min="458" max="459" width="9.109375" customWidth="1"/>
    <col min="465" max="465" width="9.109375" customWidth="1"/>
    <col min="468" max="474" width="9.109375" customWidth="1"/>
    <col min="475" max="475" width="10.44140625" customWidth="1"/>
    <col min="476" max="476" width="10" customWidth="1"/>
    <col min="477" max="477" width="10.109375" customWidth="1"/>
    <col min="478" max="478" width="10.44140625" customWidth="1"/>
    <col min="479" max="479" width="10" customWidth="1"/>
    <col min="480" max="480" width="10.109375" customWidth="1"/>
    <col min="688" max="688" width="24.44140625" bestFit="1" customWidth="1"/>
    <col min="689" max="689" width="9.5546875" customWidth="1"/>
    <col min="690" max="697" width="8.6640625" customWidth="1"/>
    <col min="698" max="709" width="9.109375" customWidth="1"/>
    <col min="712" max="712" width="9.109375" customWidth="1"/>
    <col min="714" max="715" width="9.109375" customWidth="1"/>
    <col min="721" max="721" width="9.109375" customWidth="1"/>
    <col min="724" max="730" width="9.109375" customWidth="1"/>
    <col min="731" max="731" width="10.44140625" customWidth="1"/>
    <col min="732" max="732" width="10" customWidth="1"/>
    <col min="733" max="733" width="10.109375" customWidth="1"/>
    <col min="734" max="734" width="10.44140625" customWidth="1"/>
    <col min="735" max="735" width="10" customWidth="1"/>
    <col min="736" max="736" width="10.109375" customWidth="1"/>
    <col min="944" max="944" width="24.44140625" bestFit="1" customWidth="1"/>
    <col min="945" max="945" width="9.5546875" customWidth="1"/>
    <col min="946" max="953" width="8.6640625" customWidth="1"/>
    <col min="954" max="965" width="9.109375" customWidth="1"/>
    <col min="968" max="968" width="9.109375" customWidth="1"/>
    <col min="970" max="971" width="9.109375" customWidth="1"/>
    <col min="977" max="977" width="9.109375" customWidth="1"/>
    <col min="980" max="986" width="9.109375" customWidth="1"/>
    <col min="987" max="987" width="10.44140625" customWidth="1"/>
    <col min="988" max="988" width="10" customWidth="1"/>
    <col min="989" max="989" width="10.109375" customWidth="1"/>
    <col min="990" max="990" width="10.44140625" customWidth="1"/>
    <col min="991" max="991" width="10" customWidth="1"/>
    <col min="992" max="992" width="10.109375" customWidth="1"/>
    <col min="1200" max="1200" width="24.44140625" bestFit="1" customWidth="1"/>
    <col min="1201" max="1201" width="9.5546875" customWidth="1"/>
    <col min="1202" max="1209" width="8.6640625" customWidth="1"/>
    <col min="1210" max="1221" width="9.109375" customWidth="1"/>
    <col min="1224" max="1224" width="9.109375" customWidth="1"/>
    <col min="1226" max="1227" width="9.109375" customWidth="1"/>
    <col min="1233" max="1233" width="9.109375" customWidth="1"/>
    <col min="1236" max="1242" width="9.109375" customWidth="1"/>
    <col min="1243" max="1243" width="10.44140625" customWidth="1"/>
    <col min="1244" max="1244" width="10" customWidth="1"/>
    <col min="1245" max="1245" width="10.109375" customWidth="1"/>
    <col min="1246" max="1246" width="10.44140625" customWidth="1"/>
    <col min="1247" max="1247" width="10" customWidth="1"/>
    <col min="1248" max="1248" width="10.109375" customWidth="1"/>
    <col min="1456" max="1456" width="24.44140625" bestFit="1" customWidth="1"/>
    <col min="1457" max="1457" width="9.5546875" customWidth="1"/>
    <col min="1458" max="1465" width="8.6640625" customWidth="1"/>
    <col min="1466" max="1477" width="9.109375" customWidth="1"/>
    <col min="1480" max="1480" width="9.109375" customWidth="1"/>
    <col min="1482" max="1483" width="9.109375" customWidth="1"/>
    <col min="1489" max="1489" width="9.109375" customWidth="1"/>
    <col min="1492" max="1498" width="9.109375" customWidth="1"/>
    <col min="1499" max="1499" width="10.44140625" customWidth="1"/>
    <col min="1500" max="1500" width="10" customWidth="1"/>
    <col min="1501" max="1501" width="10.109375" customWidth="1"/>
    <col min="1502" max="1502" width="10.44140625" customWidth="1"/>
    <col min="1503" max="1503" width="10" customWidth="1"/>
    <col min="1504" max="1504" width="10.109375" customWidth="1"/>
    <col min="1712" max="1712" width="24.44140625" bestFit="1" customWidth="1"/>
    <col min="1713" max="1713" width="9.5546875" customWidth="1"/>
    <col min="1714" max="1721" width="8.6640625" customWidth="1"/>
    <col min="1722" max="1733" width="9.109375" customWidth="1"/>
    <col min="1736" max="1736" width="9.109375" customWidth="1"/>
    <col min="1738" max="1739" width="9.109375" customWidth="1"/>
    <col min="1745" max="1745" width="9.109375" customWidth="1"/>
    <col min="1748" max="1754" width="9.109375" customWidth="1"/>
    <col min="1755" max="1755" width="10.44140625" customWidth="1"/>
    <col min="1756" max="1756" width="10" customWidth="1"/>
    <col min="1757" max="1757" width="10.109375" customWidth="1"/>
    <col min="1758" max="1758" width="10.44140625" customWidth="1"/>
    <col min="1759" max="1759" width="10" customWidth="1"/>
    <col min="1760" max="1760" width="10.109375" customWidth="1"/>
    <col min="1968" max="1968" width="24.44140625" bestFit="1" customWidth="1"/>
    <col min="1969" max="1969" width="9.5546875" customWidth="1"/>
    <col min="1970" max="1977" width="8.6640625" customWidth="1"/>
    <col min="1978" max="1989" width="9.109375" customWidth="1"/>
    <col min="1992" max="1992" width="9.109375" customWidth="1"/>
    <col min="1994" max="1995" width="9.109375" customWidth="1"/>
    <col min="2001" max="2001" width="9.109375" customWidth="1"/>
    <col min="2004" max="2010" width="9.109375" customWidth="1"/>
    <col min="2011" max="2011" width="10.44140625" customWidth="1"/>
    <col min="2012" max="2012" width="10" customWidth="1"/>
    <col min="2013" max="2013" width="10.109375" customWidth="1"/>
    <col min="2014" max="2014" width="10.44140625" customWidth="1"/>
    <col min="2015" max="2015" width="10" customWidth="1"/>
    <col min="2016" max="2016" width="10.109375" customWidth="1"/>
    <col min="2224" max="2224" width="24.44140625" bestFit="1" customWidth="1"/>
    <col min="2225" max="2225" width="9.5546875" customWidth="1"/>
    <col min="2226" max="2233" width="8.6640625" customWidth="1"/>
    <col min="2234" max="2245" width="9.109375" customWidth="1"/>
    <col min="2248" max="2248" width="9.109375" customWidth="1"/>
    <col min="2250" max="2251" width="9.109375" customWidth="1"/>
    <col min="2257" max="2257" width="9.109375" customWidth="1"/>
    <col min="2260" max="2266" width="9.109375" customWidth="1"/>
    <col min="2267" max="2267" width="10.44140625" customWidth="1"/>
    <col min="2268" max="2268" width="10" customWidth="1"/>
    <col min="2269" max="2269" width="10.109375" customWidth="1"/>
    <col min="2270" max="2270" width="10.44140625" customWidth="1"/>
    <col min="2271" max="2271" width="10" customWidth="1"/>
    <col min="2272" max="2272" width="10.109375" customWidth="1"/>
    <col min="2480" max="2480" width="24.44140625" bestFit="1" customWidth="1"/>
    <col min="2481" max="2481" width="9.5546875" customWidth="1"/>
    <col min="2482" max="2489" width="8.6640625" customWidth="1"/>
    <col min="2490" max="2501" width="9.109375" customWidth="1"/>
    <col min="2504" max="2504" width="9.109375" customWidth="1"/>
    <col min="2506" max="2507" width="9.109375" customWidth="1"/>
    <col min="2513" max="2513" width="9.109375" customWidth="1"/>
    <col min="2516" max="2522" width="9.109375" customWidth="1"/>
    <col min="2523" max="2523" width="10.44140625" customWidth="1"/>
    <col min="2524" max="2524" width="10" customWidth="1"/>
    <col min="2525" max="2525" width="10.109375" customWidth="1"/>
    <col min="2526" max="2526" width="10.44140625" customWidth="1"/>
    <col min="2527" max="2527" width="10" customWidth="1"/>
    <col min="2528" max="2528" width="10.109375" customWidth="1"/>
    <col min="2736" max="2736" width="24.44140625" bestFit="1" customWidth="1"/>
    <col min="2737" max="2737" width="9.5546875" customWidth="1"/>
    <col min="2738" max="2745" width="8.6640625" customWidth="1"/>
    <col min="2746" max="2757" width="9.109375" customWidth="1"/>
    <col min="2760" max="2760" width="9.109375" customWidth="1"/>
    <col min="2762" max="2763" width="9.109375" customWidth="1"/>
    <col min="2769" max="2769" width="9.109375" customWidth="1"/>
    <col min="2772" max="2778" width="9.109375" customWidth="1"/>
    <col min="2779" max="2779" width="10.44140625" customWidth="1"/>
    <col min="2780" max="2780" width="10" customWidth="1"/>
    <col min="2781" max="2781" width="10.109375" customWidth="1"/>
    <col min="2782" max="2782" width="10.44140625" customWidth="1"/>
    <col min="2783" max="2783" width="10" customWidth="1"/>
    <col min="2784" max="2784" width="10.109375" customWidth="1"/>
    <col min="2992" max="2992" width="24.44140625" bestFit="1" customWidth="1"/>
    <col min="2993" max="2993" width="9.5546875" customWidth="1"/>
    <col min="2994" max="3001" width="8.6640625" customWidth="1"/>
    <col min="3002" max="3013" width="9.109375" customWidth="1"/>
    <col min="3016" max="3016" width="9.109375" customWidth="1"/>
    <col min="3018" max="3019" width="9.109375" customWidth="1"/>
    <col min="3025" max="3025" width="9.109375" customWidth="1"/>
    <col min="3028" max="3034" width="9.109375" customWidth="1"/>
    <col min="3035" max="3035" width="10.44140625" customWidth="1"/>
    <col min="3036" max="3036" width="10" customWidth="1"/>
    <col min="3037" max="3037" width="10.109375" customWidth="1"/>
    <col min="3038" max="3038" width="10.44140625" customWidth="1"/>
    <col min="3039" max="3039" width="10" customWidth="1"/>
    <col min="3040" max="3040" width="10.109375" customWidth="1"/>
    <col min="3248" max="3248" width="24.44140625" bestFit="1" customWidth="1"/>
    <col min="3249" max="3249" width="9.5546875" customWidth="1"/>
    <col min="3250" max="3257" width="8.6640625" customWidth="1"/>
    <col min="3258" max="3269" width="9.109375" customWidth="1"/>
    <col min="3272" max="3272" width="9.109375" customWidth="1"/>
    <col min="3274" max="3275" width="9.109375" customWidth="1"/>
    <col min="3281" max="3281" width="9.109375" customWidth="1"/>
    <col min="3284" max="3290" width="9.109375" customWidth="1"/>
    <col min="3291" max="3291" width="10.44140625" customWidth="1"/>
    <col min="3292" max="3292" width="10" customWidth="1"/>
    <col min="3293" max="3293" width="10.109375" customWidth="1"/>
    <col min="3294" max="3294" width="10.44140625" customWidth="1"/>
    <col min="3295" max="3295" width="10" customWidth="1"/>
    <col min="3296" max="3296" width="10.109375" customWidth="1"/>
    <col min="3504" max="3504" width="24.44140625" bestFit="1" customWidth="1"/>
    <col min="3505" max="3505" width="9.5546875" customWidth="1"/>
    <col min="3506" max="3513" width="8.6640625" customWidth="1"/>
    <col min="3514" max="3525" width="9.109375" customWidth="1"/>
    <col min="3528" max="3528" width="9.109375" customWidth="1"/>
    <col min="3530" max="3531" width="9.109375" customWidth="1"/>
    <col min="3537" max="3537" width="9.109375" customWidth="1"/>
    <col min="3540" max="3546" width="9.109375" customWidth="1"/>
    <col min="3547" max="3547" width="10.44140625" customWidth="1"/>
    <col min="3548" max="3548" width="10" customWidth="1"/>
    <col min="3549" max="3549" width="10.109375" customWidth="1"/>
    <col min="3550" max="3550" width="10.44140625" customWidth="1"/>
    <col min="3551" max="3551" width="10" customWidth="1"/>
    <col min="3552" max="3552" width="10.109375" customWidth="1"/>
    <col min="3760" max="3760" width="24.44140625" bestFit="1" customWidth="1"/>
    <col min="3761" max="3761" width="9.5546875" customWidth="1"/>
    <col min="3762" max="3769" width="8.6640625" customWidth="1"/>
    <col min="3770" max="3781" width="9.109375" customWidth="1"/>
    <col min="3784" max="3784" width="9.109375" customWidth="1"/>
    <col min="3786" max="3787" width="9.109375" customWidth="1"/>
    <col min="3793" max="3793" width="9.109375" customWidth="1"/>
    <col min="3796" max="3802" width="9.109375" customWidth="1"/>
    <col min="3803" max="3803" width="10.44140625" customWidth="1"/>
    <col min="3804" max="3804" width="10" customWidth="1"/>
    <col min="3805" max="3805" width="10.109375" customWidth="1"/>
    <col min="3806" max="3806" width="10.44140625" customWidth="1"/>
    <col min="3807" max="3807" width="10" customWidth="1"/>
    <col min="3808" max="3808" width="10.109375" customWidth="1"/>
    <col min="4016" max="4016" width="24.44140625" bestFit="1" customWidth="1"/>
    <col min="4017" max="4017" width="9.5546875" customWidth="1"/>
    <col min="4018" max="4025" width="8.6640625" customWidth="1"/>
    <col min="4026" max="4037" width="9.109375" customWidth="1"/>
    <col min="4040" max="4040" width="9.109375" customWidth="1"/>
    <col min="4042" max="4043" width="9.109375" customWidth="1"/>
    <col min="4049" max="4049" width="9.109375" customWidth="1"/>
    <col min="4052" max="4058" width="9.109375" customWidth="1"/>
    <col min="4059" max="4059" width="10.44140625" customWidth="1"/>
    <col min="4060" max="4060" width="10" customWidth="1"/>
    <col min="4061" max="4061" width="10.109375" customWidth="1"/>
    <col min="4062" max="4062" width="10.44140625" customWidth="1"/>
    <col min="4063" max="4063" width="10" customWidth="1"/>
    <col min="4064" max="4064" width="10.109375" customWidth="1"/>
    <col min="4272" max="4272" width="24.44140625" bestFit="1" customWidth="1"/>
    <col min="4273" max="4273" width="9.5546875" customWidth="1"/>
    <col min="4274" max="4281" width="8.6640625" customWidth="1"/>
    <col min="4282" max="4293" width="9.109375" customWidth="1"/>
    <col min="4296" max="4296" width="9.109375" customWidth="1"/>
    <col min="4298" max="4299" width="9.109375" customWidth="1"/>
    <col min="4305" max="4305" width="9.109375" customWidth="1"/>
    <col min="4308" max="4314" width="9.109375" customWidth="1"/>
    <col min="4315" max="4315" width="10.44140625" customWidth="1"/>
    <col min="4316" max="4316" width="10" customWidth="1"/>
    <col min="4317" max="4317" width="10.109375" customWidth="1"/>
    <col min="4318" max="4318" width="10.44140625" customWidth="1"/>
    <col min="4319" max="4319" width="10" customWidth="1"/>
    <col min="4320" max="4320" width="10.109375" customWidth="1"/>
    <col min="4528" max="4528" width="24.44140625" bestFit="1" customWidth="1"/>
    <col min="4529" max="4529" width="9.5546875" customWidth="1"/>
    <col min="4530" max="4537" width="8.6640625" customWidth="1"/>
    <col min="4538" max="4549" width="9.109375" customWidth="1"/>
    <col min="4552" max="4552" width="9.109375" customWidth="1"/>
    <col min="4554" max="4555" width="9.109375" customWidth="1"/>
    <col min="4561" max="4561" width="9.109375" customWidth="1"/>
    <col min="4564" max="4570" width="9.109375" customWidth="1"/>
    <col min="4571" max="4571" width="10.44140625" customWidth="1"/>
    <col min="4572" max="4572" width="10" customWidth="1"/>
    <col min="4573" max="4573" width="10.109375" customWidth="1"/>
    <col min="4574" max="4574" width="10.44140625" customWidth="1"/>
    <col min="4575" max="4575" width="10" customWidth="1"/>
    <col min="4576" max="4576" width="10.109375" customWidth="1"/>
    <col min="4784" max="4784" width="24.44140625" bestFit="1" customWidth="1"/>
    <col min="4785" max="4785" width="9.5546875" customWidth="1"/>
    <col min="4786" max="4793" width="8.6640625" customWidth="1"/>
    <col min="4794" max="4805" width="9.109375" customWidth="1"/>
    <col min="4808" max="4808" width="9.109375" customWidth="1"/>
    <col min="4810" max="4811" width="9.109375" customWidth="1"/>
    <col min="4817" max="4817" width="9.109375" customWidth="1"/>
    <col min="4820" max="4826" width="9.109375" customWidth="1"/>
    <col min="4827" max="4827" width="10.44140625" customWidth="1"/>
    <col min="4828" max="4828" width="10" customWidth="1"/>
    <col min="4829" max="4829" width="10.109375" customWidth="1"/>
    <col min="4830" max="4830" width="10.44140625" customWidth="1"/>
    <col min="4831" max="4831" width="10" customWidth="1"/>
    <col min="4832" max="4832" width="10.109375" customWidth="1"/>
    <col min="5040" max="5040" width="24.44140625" bestFit="1" customWidth="1"/>
    <col min="5041" max="5041" width="9.5546875" customWidth="1"/>
    <col min="5042" max="5049" width="8.6640625" customWidth="1"/>
    <col min="5050" max="5061" width="9.109375" customWidth="1"/>
    <col min="5064" max="5064" width="9.109375" customWidth="1"/>
    <col min="5066" max="5067" width="9.109375" customWidth="1"/>
    <col min="5073" max="5073" width="9.109375" customWidth="1"/>
    <col min="5076" max="5082" width="9.109375" customWidth="1"/>
    <col min="5083" max="5083" width="10.44140625" customWidth="1"/>
    <col min="5084" max="5084" width="10" customWidth="1"/>
    <col min="5085" max="5085" width="10.109375" customWidth="1"/>
    <col min="5086" max="5086" width="10.44140625" customWidth="1"/>
    <col min="5087" max="5087" width="10" customWidth="1"/>
    <col min="5088" max="5088" width="10.109375" customWidth="1"/>
    <col min="5296" max="5296" width="24.44140625" bestFit="1" customWidth="1"/>
    <col min="5297" max="5297" width="9.5546875" customWidth="1"/>
    <col min="5298" max="5305" width="8.6640625" customWidth="1"/>
    <col min="5306" max="5317" width="9.109375" customWidth="1"/>
    <col min="5320" max="5320" width="9.109375" customWidth="1"/>
    <col min="5322" max="5323" width="9.109375" customWidth="1"/>
    <col min="5329" max="5329" width="9.109375" customWidth="1"/>
    <col min="5332" max="5338" width="9.109375" customWidth="1"/>
    <col min="5339" max="5339" width="10.44140625" customWidth="1"/>
    <col min="5340" max="5340" width="10" customWidth="1"/>
    <col min="5341" max="5341" width="10.109375" customWidth="1"/>
    <col min="5342" max="5342" width="10.44140625" customWidth="1"/>
    <col min="5343" max="5343" width="10" customWidth="1"/>
    <col min="5344" max="5344" width="10.109375" customWidth="1"/>
    <col min="5552" max="5552" width="24.44140625" bestFit="1" customWidth="1"/>
    <col min="5553" max="5553" width="9.5546875" customWidth="1"/>
    <col min="5554" max="5561" width="8.6640625" customWidth="1"/>
    <col min="5562" max="5573" width="9.109375" customWidth="1"/>
    <col min="5576" max="5576" width="9.109375" customWidth="1"/>
    <col min="5578" max="5579" width="9.109375" customWidth="1"/>
    <col min="5585" max="5585" width="9.109375" customWidth="1"/>
    <col min="5588" max="5594" width="9.109375" customWidth="1"/>
    <col min="5595" max="5595" width="10.44140625" customWidth="1"/>
    <col min="5596" max="5596" width="10" customWidth="1"/>
    <col min="5597" max="5597" width="10.109375" customWidth="1"/>
    <col min="5598" max="5598" width="10.44140625" customWidth="1"/>
    <col min="5599" max="5599" width="10" customWidth="1"/>
    <col min="5600" max="5600" width="10.109375" customWidth="1"/>
    <col min="5808" max="5808" width="24.44140625" bestFit="1" customWidth="1"/>
    <col min="5809" max="5809" width="9.5546875" customWidth="1"/>
    <col min="5810" max="5817" width="8.6640625" customWidth="1"/>
    <col min="5818" max="5829" width="9.109375" customWidth="1"/>
    <col min="5832" max="5832" width="9.109375" customWidth="1"/>
    <col min="5834" max="5835" width="9.109375" customWidth="1"/>
    <col min="5841" max="5841" width="9.109375" customWidth="1"/>
    <col min="5844" max="5850" width="9.109375" customWidth="1"/>
    <col min="5851" max="5851" width="10.44140625" customWidth="1"/>
    <col min="5852" max="5852" width="10" customWidth="1"/>
    <col min="5853" max="5853" width="10.109375" customWidth="1"/>
    <col min="5854" max="5854" width="10.44140625" customWidth="1"/>
    <col min="5855" max="5855" width="10" customWidth="1"/>
    <col min="5856" max="5856" width="10.109375" customWidth="1"/>
    <col min="6064" max="6064" width="24.44140625" bestFit="1" customWidth="1"/>
    <col min="6065" max="6065" width="9.5546875" customWidth="1"/>
    <col min="6066" max="6073" width="8.6640625" customWidth="1"/>
    <col min="6074" max="6085" width="9.109375" customWidth="1"/>
    <col min="6088" max="6088" width="9.109375" customWidth="1"/>
    <col min="6090" max="6091" width="9.109375" customWidth="1"/>
    <col min="6097" max="6097" width="9.109375" customWidth="1"/>
    <col min="6100" max="6106" width="9.109375" customWidth="1"/>
    <col min="6107" max="6107" width="10.44140625" customWidth="1"/>
    <col min="6108" max="6108" width="10" customWidth="1"/>
    <col min="6109" max="6109" width="10.109375" customWidth="1"/>
    <col min="6110" max="6110" width="10.44140625" customWidth="1"/>
    <col min="6111" max="6111" width="10" customWidth="1"/>
    <col min="6112" max="6112" width="10.109375" customWidth="1"/>
    <col min="6320" max="6320" width="24.44140625" bestFit="1" customWidth="1"/>
    <col min="6321" max="6321" width="9.5546875" customWidth="1"/>
    <col min="6322" max="6329" width="8.6640625" customWidth="1"/>
    <col min="6330" max="6341" width="9.109375" customWidth="1"/>
    <col min="6344" max="6344" width="9.109375" customWidth="1"/>
    <col min="6346" max="6347" width="9.109375" customWidth="1"/>
    <col min="6353" max="6353" width="9.109375" customWidth="1"/>
    <col min="6356" max="6362" width="9.109375" customWidth="1"/>
    <col min="6363" max="6363" width="10.44140625" customWidth="1"/>
    <col min="6364" max="6364" width="10" customWidth="1"/>
    <col min="6365" max="6365" width="10.109375" customWidth="1"/>
    <col min="6366" max="6366" width="10.44140625" customWidth="1"/>
    <col min="6367" max="6367" width="10" customWidth="1"/>
    <col min="6368" max="6368" width="10.109375" customWidth="1"/>
    <col min="6576" max="6576" width="24.44140625" bestFit="1" customWidth="1"/>
    <col min="6577" max="6577" width="9.5546875" customWidth="1"/>
    <col min="6578" max="6585" width="8.6640625" customWidth="1"/>
    <col min="6586" max="6597" width="9.109375" customWidth="1"/>
    <col min="6600" max="6600" width="9.109375" customWidth="1"/>
    <col min="6602" max="6603" width="9.109375" customWidth="1"/>
    <col min="6609" max="6609" width="9.109375" customWidth="1"/>
    <col min="6612" max="6618" width="9.109375" customWidth="1"/>
    <col min="6619" max="6619" width="10.44140625" customWidth="1"/>
    <col min="6620" max="6620" width="10" customWidth="1"/>
    <col min="6621" max="6621" width="10.109375" customWidth="1"/>
    <col min="6622" max="6622" width="10.44140625" customWidth="1"/>
    <col min="6623" max="6623" width="10" customWidth="1"/>
    <col min="6624" max="6624" width="10.109375" customWidth="1"/>
    <col min="6832" max="6832" width="24.44140625" bestFit="1" customWidth="1"/>
    <col min="6833" max="6833" width="9.5546875" customWidth="1"/>
    <col min="6834" max="6841" width="8.6640625" customWidth="1"/>
    <col min="6842" max="6853" width="9.109375" customWidth="1"/>
    <col min="6856" max="6856" width="9.109375" customWidth="1"/>
    <col min="6858" max="6859" width="9.109375" customWidth="1"/>
    <col min="6865" max="6865" width="9.109375" customWidth="1"/>
    <col min="6868" max="6874" width="9.109375" customWidth="1"/>
    <col min="6875" max="6875" width="10.44140625" customWidth="1"/>
    <col min="6876" max="6876" width="10" customWidth="1"/>
    <col min="6877" max="6877" width="10.109375" customWidth="1"/>
    <col min="6878" max="6878" width="10.44140625" customWidth="1"/>
    <col min="6879" max="6879" width="10" customWidth="1"/>
    <col min="6880" max="6880" width="10.109375" customWidth="1"/>
    <col min="7088" max="7088" width="24.44140625" bestFit="1" customWidth="1"/>
    <col min="7089" max="7089" width="9.5546875" customWidth="1"/>
    <col min="7090" max="7097" width="8.6640625" customWidth="1"/>
    <col min="7098" max="7109" width="9.109375" customWidth="1"/>
    <col min="7112" max="7112" width="9.109375" customWidth="1"/>
    <col min="7114" max="7115" width="9.109375" customWidth="1"/>
    <col min="7121" max="7121" width="9.109375" customWidth="1"/>
    <col min="7124" max="7130" width="9.109375" customWidth="1"/>
    <col min="7131" max="7131" width="10.44140625" customWidth="1"/>
    <col min="7132" max="7132" width="10" customWidth="1"/>
    <col min="7133" max="7133" width="10.109375" customWidth="1"/>
    <col min="7134" max="7134" width="10.44140625" customWidth="1"/>
    <col min="7135" max="7135" width="10" customWidth="1"/>
    <col min="7136" max="7136" width="10.109375" customWidth="1"/>
    <col min="7344" max="7344" width="24.44140625" bestFit="1" customWidth="1"/>
    <col min="7345" max="7345" width="9.5546875" customWidth="1"/>
    <col min="7346" max="7353" width="8.6640625" customWidth="1"/>
    <col min="7354" max="7365" width="9.109375" customWidth="1"/>
    <col min="7368" max="7368" width="9.109375" customWidth="1"/>
    <col min="7370" max="7371" width="9.109375" customWidth="1"/>
    <col min="7377" max="7377" width="9.109375" customWidth="1"/>
    <col min="7380" max="7386" width="9.109375" customWidth="1"/>
    <col min="7387" max="7387" width="10.44140625" customWidth="1"/>
    <col min="7388" max="7388" width="10" customWidth="1"/>
    <col min="7389" max="7389" width="10.109375" customWidth="1"/>
    <col min="7390" max="7390" width="10.44140625" customWidth="1"/>
    <col min="7391" max="7391" width="10" customWidth="1"/>
    <col min="7392" max="7392" width="10.109375" customWidth="1"/>
    <col min="7600" max="7600" width="24.44140625" bestFit="1" customWidth="1"/>
    <col min="7601" max="7601" width="9.5546875" customWidth="1"/>
    <col min="7602" max="7609" width="8.6640625" customWidth="1"/>
    <col min="7610" max="7621" width="9.109375" customWidth="1"/>
    <col min="7624" max="7624" width="9.109375" customWidth="1"/>
    <col min="7626" max="7627" width="9.109375" customWidth="1"/>
    <col min="7633" max="7633" width="9.109375" customWidth="1"/>
    <col min="7636" max="7642" width="9.109375" customWidth="1"/>
    <col min="7643" max="7643" width="10.44140625" customWidth="1"/>
    <col min="7644" max="7644" width="10" customWidth="1"/>
    <col min="7645" max="7645" width="10.109375" customWidth="1"/>
    <col min="7646" max="7646" width="10.44140625" customWidth="1"/>
    <col min="7647" max="7647" width="10" customWidth="1"/>
    <col min="7648" max="7648" width="10.109375" customWidth="1"/>
    <col min="7856" max="7856" width="24.44140625" bestFit="1" customWidth="1"/>
    <col min="7857" max="7857" width="9.5546875" customWidth="1"/>
    <col min="7858" max="7865" width="8.6640625" customWidth="1"/>
    <col min="7866" max="7877" width="9.109375" customWidth="1"/>
    <col min="7880" max="7880" width="9.109375" customWidth="1"/>
    <col min="7882" max="7883" width="9.109375" customWidth="1"/>
    <col min="7889" max="7889" width="9.109375" customWidth="1"/>
    <col min="7892" max="7898" width="9.109375" customWidth="1"/>
    <col min="7899" max="7899" width="10.44140625" customWidth="1"/>
    <col min="7900" max="7900" width="10" customWidth="1"/>
    <col min="7901" max="7901" width="10.109375" customWidth="1"/>
    <col min="7902" max="7902" width="10.44140625" customWidth="1"/>
    <col min="7903" max="7903" width="10" customWidth="1"/>
    <col min="7904" max="7904" width="10.109375" customWidth="1"/>
    <col min="8112" max="8112" width="24.44140625" bestFit="1" customWidth="1"/>
    <col min="8113" max="8113" width="9.5546875" customWidth="1"/>
    <col min="8114" max="8121" width="8.6640625" customWidth="1"/>
    <col min="8122" max="8133" width="9.109375" customWidth="1"/>
    <col min="8136" max="8136" width="9.109375" customWidth="1"/>
    <col min="8138" max="8139" width="9.109375" customWidth="1"/>
    <col min="8145" max="8145" width="9.109375" customWidth="1"/>
    <col min="8148" max="8154" width="9.109375" customWidth="1"/>
    <col min="8155" max="8155" width="10.44140625" customWidth="1"/>
    <col min="8156" max="8156" width="10" customWidth="1"/>
    <col min="8157" max="8157" width="10.109375" customWidth="1"/>
    <col min="8158" max="8158" width="10.44140625" customWidth="1"/>
    <col min="8159" max="8159" width="10" customWidth="1"/>
    <col min="8160" max="8160" width="10.109375" customWidth="1"/>
    <col min="8368" max="8368" width="24.44140625" bestFit="1" customWidth="1"/>
    <col min="8369" max="8369" width="9.5546875" customWidth="1"/>
    <col min="8370" max="8377" width="8.6640625" customWidth="1"/>
    <col min="8378" max="8389" width="9.109375" customWidth="1"/>
    <col min="8392" max="8392" width="9.109375" customWidth="1"/>
    <col min="8394" max="8395" width="9.109375" customWidth="1"/>
    <col min="8401" max="8401" width="9.109375" customWidth="1"/>
    <col min="8404" max="8410" width="9.109375" customWidth="1"/>
    <col min="8411" max="8411" width="10.44140625" customWidth="1"/>
    <col min="8412" max="8412" width="10" customWidth="1"/>
    <col min="8413" max="8413" width="10.109375" customWidth="1"/>
    <col min="8414" max="8414" width="10.44140625" customWidth="1"/>
    <col min="8415" max="8415" width="10" customWidth="1"/>
    <col min="8416" max="8416" width="10.109375" customWidth="1"/>
    <col min="8624" max="8624" width="24.44140625" bestFit="1" customWidth="1"/>
    <col min="8625" max="8625" width="9.5546875" customWidth="1"/>
    <col min="8626" max="8633" width="8.6640625" customWidth="1"/>
    <col min="8634" max="8645" width="9.109375" customWidth="1"/>
    <col min="8648" max="8648" width="9.109375" customWidth="1"/>
    <col min="8650" max="8651" width="9.109375" customWidth="1"/>
    <col min="8657" max="8657" width="9.109375" customWidth="1"/>
    <col min="8660" max="8666" width="9.109375" customWidth="1"/>
    <col min="8667" max="8667" width="10.44140625" customWidth="1"/>
    <col min="8668" max="8668" width="10" customWidth="1"/>
    <col min="8669" max="8669" width="10.109375" customWidth="1"/>
    <col min="8670" max="8670" width="10.44140625" customWidth="1"/>
    <col min="8671" max="8671" width="10" customWidth="1"/>
    <col min="8672" max="8672" width="10.109375" customWidth="1"/>
    <col min="8880" max="8880" width="24.44140625" bestFit="1" customWidth="1"/>
    <col min="8881" max="8881" width="9.5546875" customWidth="1"/>
    <col min="8882" max="8889" width="8.6640625" customWidth="1"/>
    <col min="8890" max="8901" width="9.109375" customWidth="1"/>
    <col min="8904" max="8904" width="9.109375" customWidth="1"/>
    <col min="8906" max="8907" width="9.109375" customWidth="1"/>
    <col min="8913" max="8913" width="9.109375" customWidth="1"/>
    <col min="8916" max="8922" width="9.109375" customWidth="1"/>
    <col min="8923" max="8923" width="10.44140625" customWidth="1"/>
    <col min="8924" max="8924" width="10" customWidth="1"/>
    <col min="8925" max="8925" width="10.109375" customWidth="1"/>
    <col min="8926" max="8926" width="10.44140625" customWidth="1"/>
    <col min="8927" max="8927" width="10" customWidth="1"/>
    <col min="8928" max="8928" width="10.109375" customWidth="1"/>
    <col min="9136" max="9136" width="24.44140625" bestFit="1" customWidth="1"/>
    <col min="9137" max="9137" width="9.5546875" customWidth="1"/>
    <col min="9138" max="9145" width="8.6640625" customWidth="1"/>
    <col min="9146" max="9157" width="9.109375" customWidth="1"/>
    <col min="9160" max="9160" width="9.109375" customWidth="1"/>
    <col min="9162" max="9163" width="9.109375" customWidth="1"/>
    <col min="9169" max="9169" width="9.109375" customWidth="1"/>
    <col min="9172" max="9178" width="9.109375" customWidth="1"/>
    <col min="9179" max="9179" width="10.44140625" customWidth="1"/>
    <col min="9180" max="9180" width="10" customWidth="1"/>
    <col min="9181" max="9181" width="10.109375" customWidth="1"/>
    <col min="9182" max="9182" width="10.44140625" customWidth="1"/>
    <col min="9183" max="9183" width="10" customWidth="1"/>
    <col min="9184" max="9184" width="10.109375" customWidth="1"/>
    <col min="9392" max="9392" width="24.44140625" bestFit="1" customWidth="1"/>
    <col min="9393" max="9393" width="9.5546875" customWidth="1"/>
    <col min="9394" max="9401" width="8.6640625" customWidth="1"/>
    <col min="9402" max="9413" width="9.109375" customWidth="1"/>
    <col min="9416" max="9416" width="9.109375" customWidth="1"/>
    <col min="9418" max="9419" width="9.109375" customWidth="1"/>
    <col min="9425" max="9425" width="9.109375" customWidth="1"/>
    <col min="9428" max="9434" width="9.109375" customWidth="1"/>
    <col min="9435" max="9435" width="10.44140625" customWidth="1"/>
    <col min="9436" max="9436" width="10" customWidth="1"/>
    <col min="9437" max="9437" width="10.109375" customWidth="1"/>
    <col min="9438" max="9438" width="10.44140625" customWidth="1"/>
    <col min="9439" max="9439" width="10" customWidth="1"/>
    <col min="9440" max="9440" width="10.109375" customWidth="1"/>
    <col min="9648" max="9648" width="24.44140625" bestFit="1" customWidth="1"/>
    <col min="9649" max="9649" width="9.5546875" customWidth="1"/>
    <col min="9650" max="9657" width="8.6640625" customWidth="1"/>
    <col min="9658" max="9669" width="9.109375" customWidth="1"/>
    <col min="9672" max="9672" width="9.109375" customWidth="1"/>
    <col min="9674" max="9675" width="9.109375" customWidth="1"/>
    <col min="9681" max="9681" width="9.109375" customWidth="1"/>
    <col min="9684" max="9690" width="9.109375" customWidth="1"/>
    <col min="9691" max="9691" width="10.44140625" customWidth="1"/>
    <col min="9692" max="9692" width="10" customWidth="1"/>
    <col min="9693" max="9693" width="10.109375" customWidth="1"/>
    <col min="9694" max="9694" width="10.44140625" customWidth="1"/>
    <col min="9695" max="9695" width="10" customWidth="1"/>
    <col min="9696" max="9696" width="10.109375" customWidth="1"/>
    <col min="9904" max="9904" width="24.44140625" bestFit="1" customWidth="1"/>
    <col min="9905" max="9905" width="9.5546875" customWidth="1"/>
    <col min="9906" max="9913" width="8.6640625" customWidth="1"/>
    <col min="9914" max="9925" width="9.109375" customWidth="1"/>
    <col min="9928" max="9928" width="9.109375" customWidth="1"/>
    <col min="9930" max="9931" width="9.109375" customWidth="1"/>
    <col min="9937" max="9937" width="9.109375" customWidth="1"/>
    <col min="9940" max="9946" width="9.109375" customWidth="1"/>
    <col min="9947" max="9947" width="10.44140625" customWidth="1"/>
    <col min="9948" max="9948" width="10" customWidth="1"/>
    <col min="9949" max="9949" width="10.109375" customWidth="1"/>
    <col min="9950" max="9950" width="10.44140625" customWidth="1"/>
    <col min="9951" max="9951" width="10" customWidth="1"/>
    <col min="9952" max="9952" width="10.109375" customWidth="1"/>
    <col min="10160" max="10160" width="24.44140625" bestFit="1" customWidth="1"/>
    <col min="10161" max="10161" width="9.5546875" customWidth="1"/>
    <col min="10162" max="10169" width="8.6640625" customWidth="1"/>
    <col min="10170" max="10181" width="9.109375" customWidth="1"/>
    <col min="10184" max="10184" width="9.109375" customWidth="1"/>
    <col min="10186" max="10187" width="9.109375" customWidth="1"/>
    <col min="10193" max="10193" width="9.109375" customWidth="1"/>
    <col min="10196" max="10202" width="9.109375" customWidth="1"/>
    <col min="10203" max="10203" width="10.44140625" customWidth="1"/>
    <col min="10204" max="10204" width="10" customWidth="1"/>
    <col min="10205" max="10205" width="10.109375" customWidth="1"/>
    <col min="10206" max="10206" width="10.44140625" customWidth="1"/>
    <col min="10207" max="10207" width="10" customWidth="1"/>
    <col min="10208" max="10208" width="10.109375" customWidth="1"/>
    <col min="10416" max="10416" width="24.44140625" bestFit="1" customWidth="1"/>
    <col min="10417" max="10417" width="9.5546875" customWidth="1"/>
    <col min="10418" max="10425" width="8.6640625" customWidth="1"/>
    <col min="10426" max="10437" width="9.109375" customWidth="1"/>
    <col min="10440" max="10440" width="9.109375" customWidth="1"/>
    <col min="10442" max="10443" width="9.109375" customWidth="1"/>
    <col min="10449" max="10449" width="9.109375" customWidth="1"/>
    <col min="10452" max="10458" width="9.109375" customWidth="1"/>
    <col min="10459" max="10459" width="10.44140625" customWidth="1"/>
    <col min="10460" max="10460" width="10" customWidth="1"/>
    <col min="10461" max="10461" width="10.109375" customWidth="1"/>
    <col min="10462" max="10462" width="10.44140625" customWidth="1"/>
    <col min="10463" max="10463" width="10" customWidth="1"/>
    <col min="10464" max="10464" width="10.109375" customWidth="1"/>
    <col min="10672" max="10672" width="24.44140625" bestFit="1" customWidth="1"/>
    <col min="10673" max="10673" width="9.5546875" customWidth="1"/>
    <col min="10674" max="10681" width="8.6640625" customWidth="1"/>
    <col min="10682" max="10693" width="9.109375" customWidth="1"/>
    <col min="10696" max="10696" width="9.109375" customWidth="1"/>
    <col min="10698" max="10699" width="9.109375" customWidth="1"/>
    <col min="10705" max="10705" width="9.109375" customWidth="1"/>
    <col min="10708" max="10714" width="9.109375" customWidth="1"/>
    <col min="10715" max="10715" width="10.44140625" customWidth="1"/>
    <col min="10716" max="10716" width="10" customWidth="1"/>
    <col min="10717" max="10717" width="10.109375" customWidth="1"/>
    <col min="10718" max="10718" width="10.44140625" customWidth="1"/>
    <col min="10719" max="10719" width="10" customWidth="1"/>
    <col min="10720" max="10720" width="10.109375" customWidth="1"/>
    <col min="10928" max="10928" width="24.44140625" bestFit="1" customWidth="1"/>
    <col min="10929" max="10929" width="9.5546875" customWidth="1"/>
    <col min="10930" max="10937" width="8.6640625" customWidth="1"/>
    <col min="10938" max="10949" width="9.109375" customWidth="1"/>
    <col min="10952" max="10952" width="9.109375" customWidth="1"/>
    <col min="10954" max="10955" width="9.109375" customWidth="1"/>
    <col min="10961" max="10961" width="9.109375" customWidth="1"/>
    <col min="10964" max="10970" width="9.109375" customWidth="1"/>
    <col min="10971" max="10971" width="10.44140625" customWidth="1"/>
    <col min="10972" max="10972" width="10" customWidth="1"/>
    <col min="10973" max="10973" width="10.109375" customWidth="1"/>
    <col min="10974" max="10974" width="10.44140625" customWidth="1"/>
    <col min="10975" max="10975" width="10" customWidth="1"/>
    <col min="10976" max="10976" width="10.109375" customWidth="1"/>
    <col min="11184" max="11184" width="24.44140625" bestFit="1" customWidth="1"/>
    <col min="11185" max="11185" width="9.5546875" customWidth="1"/>
    <col min="11186" max="11193" width="8.6640625" customWidth="1"/>
    <col min="11194" max="11205" width="9.109375" customWidth="1"/>
    <col min="11208" max="11208" width="9.109375" customWidth="1"/>
    <col min="11210" max="11211" width="9.109375" customWidth="1"/>
    <col min="11217" max="11217" width="9.109375" customWidth="1"/>
    <col min="11220" max="11226" width="9.109375" customWidth="1"/>
    <col min="11227" max="11227" width="10.44140625" customWidth="1"/>
    <col min="11228" max="11228" width="10" customWidth="1"/>
    <col min="11229" max="11229" width="10.109375" customWidth="1"/>
    <col min="11230" max="11230" width="10.44140625" customWidth="1"/>
    <col min="11231" max="11231" width="10" customWidth="1"/>
    <col min="11232" max="11232" width="10.109375" customWidth="1"/>
    <col min="11440" max="11440" width="24.44140625" bestFit="1" customWidth="1"/>
    <col min="11441" max="11441" width="9.5546875" customWidth="1"/>
    <col min="11442" max="11449" width="8.6640625" customWidth="1"/>
    <col min="11450" max="11461" width="9.109375" customWidth="1"/>
    <col min="11464" max="11464" width="9.109375" customWidth="1"/>
    <col min="11466" max="11467" width="9.109375" customWidth="1"/>
    <col min="11473" max="11473" width="9.109375" customWidth="1"/>
    <col min="11476" max="11482" width="9.109375" customWidth="1"/>
    <col min="11483" max="11483" width="10.44140625" customWidth="1"/>
    <col min="11484" max="11484" width="10" customWidth="1"/>
    <col min="11485" max="11485" width="10.109375" customWidth="1"/>
    <col min="11486" max="11486" width="10.44140625" customWidth="1"/>
    <col min="11487" max="11487" width="10" customWidth="1"/>
    <col min="11488" max="11488" width="10.109375" customWidth="1"/>
    <col min="11696" max="11696" width="24.44140625" bestFit="1" customWidth="1"/>
    <col min="11697" max="11697" width="9.5546875" customWidth="1"/>
    <col min="11698" max="11705" width="8.6640625" customWidth="1"/>
    <col min="11706" max="11717" width="9.109375" customWidth="1"/>
    <col min="11720" max="11720" width="9.109375" customWidth="1"/>
    <col min="11722" max="11723" width="9.109375" customWidth="1"/>
    <col min="11729" max="11729" width="9.109375" customWidth="1"/>
    <col min="11732" max="11738" width="9.109375" customWidth="1"/>
    <col min="11739" max="11739" width="10.44140625" customWidth="1"/>
    <col min="11740" max="11740" width="10" customWidth="1"/>
    <col min="11741" max="11741" width="10.109375" customWidth="1"/>
    <col min="11742" max="11742" width="10.44140625" customWidth="1"/>
    <col min="11743" max="11743" width="10" customWidth="1"/>
    <col min="11744" max="11744" width="10.109375" customWidth="1"/>
    <col min="11952" max="11952" width="24.44140625" bestFit="1" customWidth="1"/>
    <col min="11953" max="11953" width="9.5546875" customWidth="1"/>
    <col min="11954" max="11961" width="8.6640625" customWidth="1"/>
    <col min="11962" max="11973" width="9.109375" customWidth="1"/>
    <col min="11976" max="11976" width="9.109375" customWidth="1"/>
    <col min="11978" max="11979" width="9.109375" customWidth="1"/>
    <col min="11985" max="11985" width="9.109375" customWidth="1"/>
    <col min="11988" max="11994" width="9.109375" customWidth="1"/>
    <col min="11995" max="11995" width="10.44140625" customWidth="1"/>
    <col min="11996" max="11996" width="10" customWidth="1"/>
    <col min="11997" max="11997" width="10.109375" customWidth="1"/>
    <col min="11998" max="11998" width="10.44140625" customWidth="1"/>
    <col min="11999" max="11999" width="10" customWidth="1"/>
    <col min="12000" max="12000" width="10.109375" customWidth="1"/>
    <col min="12208" max="12208" width="24.44140625" bestFit="1" customWidth="1"/>
    <col min="12209" max="12209" width="9.5546875" customWidth="1"/>
    <col min="12210" max="12217" width="8.6640625" customWidth="1"/>
    <col min="12218" max="12229" width="9.109375" customWidth="1"/>
    <col min="12232" max="12232" width="9.109375" customWidth="1"/>
    <col min="12234" max="12235" width="9.109375" customWidth="1"/>
    <col min="12241" max="12241" width="9.109375" customWidth="1"/>
    <col min="12244" max="12250" width="9.109375" customWidth="1"/>
    <col min="12251" max="12251" width="10.44140625" customWidth="1"/>
    <col min="12252" max="12252" width="10" customWidth="1"/>
    <col min="12253" max="12253" width="10.109375" customWidth="1"/>
    <col min="12254" max="12254" width="10.44140625" customWidth="1"/>
    <col min="12255" max="12255" width="10" customWidth="1"/>
    <col min="12256" max="12256" width="10.109375" customWidth="1"/>
    <col min="12464" max="12464" width="24.44140625" bestFit="1" customWidth="1"/>
    <col min="12465" max="12465" width="9.5546875" customWidth="1"/>
    <col min="12466" max="12473" width="8.6640625" customWidth="1"/>
    <col min="12474" max="12485" width="9.109375" customWidth="1"/>
    <col min="12488" max="12488" width="9.109375" customWidth="1"/>
    <col min="12490" max="12491" width="9.109375" customWidth="1"/>
    <col min="12497" max="12497" width="9.109375" customWidth="1"/>
    <col min="12500" max="12506" width="9.109375" customWidth="1"/>
    <col min="12507" max="12507" width="10.44140625" customWidth="1"/>
    <col min="12508" max="12508" width="10" customWidth="1"/>
    <col min="12509" max="12509" width="10.109375" customWidth="1"/>
    <col min="12510" max="12510" width="10.44140625" customWidth="1"/>
    <col min="12511" max="12511" width="10" customWidth="1"/>
    <col min="12512" max="12512" width="10.109375" customWidth="1"/>
    <col min="12720" max="12720" width="24.44140625" bestFit="1" customWidth="1"/>
    <col min="12721" max="12721" width="9.5546875" customWidth="1"/>
    <col min="12722" max="12729" width="8.6640625" customWidth="1"/>
    <col min="12730" max="12741" width="9.109375" customWidth="1"/>
    <col min="12744" max="12744" width="9.109375" customWidth="1"/>
    <col min="12746" max="12747" width="9.109375" customWidth="1"/>
    <col min="12753" max="12753" width="9.109375" customWidth="1"/>
    <col min="12756" max="12762" width="9.109375" customWidth="1"/>
    <col min="12763" max="12763" width="10.44140625" customWidth="1"/>
    <col min="12764" max="12764" width="10" customWidth="1"/>
    <col min="12765" max="12765" width="10.109375" customWidth="1"/>
    <col min="12766" max="12766" width="10.44140625" customWidth="1"/>
    <col min="12767" max="12767" width="10" customWidth="1"/>
    <col min="12768" max="12768" width="10.109375" customWidth="1"/>
    <col min="12976" max="12976" width="24.44140625" bestFit="1" customWidth="1"/>
    <col min="12977" max="12977" width="9.5546875" customWidth="1"/>
    <col min="12978" max="12985" width="8.6640625" customWidth="1"/>
    <col min="12986" max="12997" width="9.109375" customWidth="1"/>
    <col min="13000" max="13000" width="9.109375" customWidth="1"/>
    <col min="13002" max="13003" width="9.109375" customWidth="1"/>
    <col min="13009" max="13009" width="9.109375" customWidth="1"/>
    <col min="13012" max="13018" width="9.109375" customWidth="1"/>
    <col min="13019" max="13019" width="10.44140625" customWidth="1"/>
    <col min="13020" max="13020" width="10" customWidth="1"/>
    <col min="13021" max="13021" width="10.109375" customWidth="1"/>
    <col min="13022" max="13022" width="10.44140625" customWidth="1"/>
    <col min="13023" max="13023" width="10" customWidth="1"/>
    <col min="13024" max="13024" width="10.109375" customWidth="1"/>
    <col min="13232" max="13232" width="24.44140625" bestFit="1" customWidth="1"/>
    <col min="13233" max="13233" width="9.5546875" customWidth="1"/>
    <col min="13234" max="13241" width="8.6640625" customWidth="1"/>
    <col min="13242" max="13253" width="9.109375" customWidth="1"/>
    <col min="13256" max="13256" width="9.109375" customWidth="1"/>
    <col min="13258" max="13259" width="9.109375" customWidth="1"/>
    <col min="13265" max="13265" width="9.109375" customWidth="1"/>
    <col min="13268" max="13274" width="9.109375" customWidth="1"/>
    <col min="13275" max="13275" width="10.44140625" customWidth="1"/>
    <col min="13276" max="13276" width="10" customWidth="1"/>
    <col min="13277" max="13277" width="10.109375" customWidth="1"/>
    <col min="13278" max="13278" width="10.44140625" customWidth="1"/>
    <col min="13279" max="13279" width="10" customWidth="1"/>
    <col min="13280" max="13280" width="10.109375" customWidth="1"/>
    <col min="13488" max="13488" width="24.44140625" bestFit="1" customWidth="1"/>
    <col min="13489" max="13489" width="9.5546875" customWidth="1"/>
    <col min="13490" max="13497" width="8.6640625" customWidth="1"/>
    <col min="13498" max="13509" width="9.109375" customWidth="1"/>
    <col min="13512" max="13512" width="9.109375" customWidth="1"/>
    <col min="13514" max="13515" width="9.109375" customWidth="1"/>
    <col min="13521" max="13521" width="9.109375" customWidth="1"/>
    <col min="13524" max="13530" width="9.109375" customWidth="1"/>
    <col min="13531" max="13531" width="10.44140625" customWidth="1"/>
    <col min="13532" max="13532" width="10" customWidth="1"/>
    <col min="13533" max="13533" width="10.109375" customWidth="1"/>
    <col min="13534" max="13534" width="10.44140625" customWidth="1"/>
    <col min="13535" max="13535" width="10" customWidth="1"/>
    <col min="13536" max="13536" width="10.109375" customWidth="1"/>
    <col min="13744" max="13744" width="24.44140625" bestFit="1" customWidth="1"/>
    <col min="13745" max="13745" width="9.5546875" customWidth="1"/>
    <col min="13746" max="13753" width="8.6640625" customWidth="1"/>
    <col min="13754" max="13765" width="9.109375" customWidth="1"/>
    <col min="13768" max="13768" width="9.109375" customWidth="1"/>
    <col min="13770" max="13771" width="9.109375" customWidth="1"/>
    <col min="13777" max="13777" width="9.109375" customWidth="1"/>
    <col min="13780" max="13786" width="9.109375" customWidth="1"/>
    <col min="13787" max="13787" width="10.44140625" customWidth="1"/>
    <col min="13788" max="13788" width="10" customWidth="1"/>
    <col min="13789" max="13789" width="10.109375" customWidth="1"/>
    <col min="13790" max="13790" width="10.44140625" customWidth="1"/>
    <col min="13791" max="13791" width="10" customWidth="1"/>
    <col min="13792" max="13792" width="10.109375" customWidth="1"/>
    <col min="14000" max="14000" width="24.44140625" bestFit="1" customWidth="1"/>
    <col min="14001" max="14001" width="9.5546875" customWidth="1"/>
    <col min="14002" max="14009" width="8.6640625" customWidth="1"/>
    <col min="14010" max="14021" width="9.109375" customWidth="1"/>
    <col min="14024" max="14024" width="9.109375" customWidth="1"/>
    <col min="14026" max="14027" width="9.109375" customWidth="1"/>
    <col min="14033" max="14033" width="9.109375" customWidth="1"/>
    <col min="14036" max="14042" width="9.109375" customWidth="1"/>
    <col min="14043" max="14043" width="10.44140625" customWidth="1"/>
    <col min="14044" max="14044" width="10" customWidth="1"/>
    <col min="14045" max="14045" width="10.109375" customWidth="1"/>
    <col min="14046" max="14046" width="10.44140625" customWidth="1"/>
    <col min="14047" max="14047" width="10" customWidth="1"/>
    <col min="14048" max="14048" width="10.109375" customWidth="1"/>
    <col min="14256" max="14256" width="24.44140625" bestFit="1" customWidth="1"/>
    <col min="14257" max="14257" width="9.5546875" customWidth="1"/>
    <col min="14258" max="14265" width="8.6640625" customWidth="1"/>
    <col min="14266" max="14277" width="9.109375" customWidth="1"/>
    <col min="14280" max="14280" width="9.109375" customWidth="1"/>
    <col min="14282" max="14283" width="9.109375" customWidth="1"/>
    <col min="14289" max="14289" width="9.109375" customWidth="1"/>
    <col min="14292" max="14298" width="9.109375" customWidth="1"/>
    <col min="14299" max="14299" width="10.44140625" customWidth="1"/>
    <col min="14300" max="14300" width="10" customWidth="1"/>
    <col min="14301" max="14301" width="10.109375" customWidth="1"/>
    <col min="14302" max="14302" width="10.44140625" customWidth="1"/>
    <col min="14303" max="14303" width="10" customWidth="1"/>
    <col min="14304" max="14304" width="10.109375" customWidth="1"/>
    <col min="14512" max="14512" width="24.44140625" bestFit="1" customWidth="1"/>
    <col min="14513" max="14513" width="9.5546875" customWidth="1"/>
    <col min="14514" max="14521" width="8.6640625" customWidth="1"/>
    <col min="14522" max="14533" width="9.109375" customWidth="1"/>
    <col min="14536" max="14536" width="9.109375" customWidth="1"/>
    <col min="14538" max="14539" width="9.109375" customWidth="1"/>
    <col min="14545" max="14545" width="9.109375" customWidth="1"/>
    <col min="14548" max="14554" width="9.109375" customWidth="1"/>
    <col min="14555" max="14555" width="10.44140625" customWidth="1"/>
    <col min="14556" max="14556" width="10" customWidth="1"/>
    <col min="14557" max="14557" width="10.109375" customWidth="1"/>
    <col min="14558" max="14558" width="10.44140625" customWidth="1"/>
    <col min="14559" max="14559" width="10" customWidth="1"/>
    <col min="14560" max="14560" width="10.109375" customWidth="1"/>
    <col min="14768" max="14768" width="24.44140625" bestFit="1" customWidth="1"/>
    <col min="14769" max="14769" width="9.5546875" customWidth="1"/>
    <col min="14770" max="14777" width="8.6640625" customWidth="1"/>
    <col min="14778" max="14789" width="9.109375" customWidth="1"/>
    <col min="14792" max="14792" width="9.109375" customWidth="1"/>
    <col min="14794" max="14795" width="9.109375" customWidth="1"/>
    <col min="14801" max="14801" width="9.109375" customWidth="1"/>
    <col min="14804" max="14810" width="9.109375" customWidth="1"/>
    <col min="14811" max="14811" width="10.44140625" customWidth="1"/>
    <col min="14812" max="14812" width="10" customWidth="1"/>
    <col min="14813" max="14813" width="10.109375" customWidth="1"/>
    <col min="14814" max="14814" width="10.44140625" customWidth="1"/>
    <col min="14815" max="14815" width="10" customWidth="1"/>
    <col min="14816" max="14816" width="10.109375" customWidth="1"/>
    <col min="15024" max="15024" width="24.44140625" bestFit="1" customWidth="1"/>
    <col min="15025" max="15025" width="9.5546875" customWidth="1"/>
    <col min="15026" max="15033" width="8.6640625" customWidth="1"/>
    <col min="15034" max="15045" width="9.109375" customWidth="1"/>
    <col min="15048" max="15048" width="9.109375" customWidth="1"/>
    <col min="15050" max="15051" width="9.109375" customWidth="1"/>
    <col min="15057" max="15057" width="9.109375" customWidth="1"/>
    <col min="15060" max="15066" width="9.109375" customWidth="1"/>
    <col min="15067" max="15067" width="10.44140625" customWidth="1"/>
    <col min="15068" max="15068" width="10" customWidth="1"/>
    <col min="15069" max="15069" width="10.109375" customWidth="1"/>
    <col min="15070" max="15070" width="10.44140625" customWidth="1"/>
    <col min="15071" max="15071" width="10" customWidth="1"/>
    <col min="15072" max="15072" width="10.109375" customWidth="1"/>
    <col min="15280" max="15280" width="24.44140625" bestFit="1" customWidth="1"/>
    <col min="15281" max="15281" width="9.5546875" customWidth="1"/>
    <col min="15282" max="15289" width="8.6640625" customWidth="1"/>
    <col min="15290" max="15301" width="9.109375" customWidth="1"/>
    <col min="15304" max="15304" width="9.109375" customWidth="1"/>
    <col min="15306" max="15307" width="9.109375" customWidth="1"/>
    <col min="15313" max="15313" width="9.109375" customWidth="1"/>
    <col min="15316" max="15322" width="9.109375" customWidth="1"/>
    <col min="15323" max="15323" width="10.44140625" customWidth="1"/>
    <col min="15324" max="15324" width="10" customWidth="1"/>
    <col min="15325" max="15325" width="10.109375" customWidth="1"/>
    <col min="15326" max="15326" width="10.44140625" customWidth="1"/>
    <col min="15327" max="15327" width="10" customWidth="1"/>
    <col min="15328" max="15328" width="10.109375" customWidth="1"/>
    <col min="15536" max="15536" width="24.44140625" bestFit="1" customWidth="1"/>
    <col min="15537" max="15537" width="9.5546875" customWidth="1"/>
    <col min="15538" max="15545" width="8.6640625" customWidth="1"/>
    <col min="15546" max="15557" width="9.109375" customWidth="1"/>
    <col min="15560" max="15560" width="9.109375" customWidth="1"/>
    <col min="15562" max="15563" width="9.109375" customWidth="1"/>
    <col min="15569" max="15569" width="9.109375" customWidth="1"/>
    <col min="15572" max="15578" width="9.109375" customWidth="1"/>
    <col min="15579" max="15579" width="10.44140625" customWidth="1"/>
    <col min="15580" max="15580" width="10" customWidth="1"/>
    <col min="15581" max="15581" width="10.109375" customWidth="1"/>
    <col min="15582" max="15582" width="10.44140625" customWidth="1"/>
    <col min="15583" max="15583" width="10" customWidth="1"/>
    <col min="15584" max="15584" width="10.109375" customWidth="1"/>
    <col min="15792" max="15792" width="24.44140625" bestFit="1" customWidth="1"/>
    <col min="15793" max="15793" width="9.5546875" customWidth="1"/>
    <col min="15794" max="15801" width="8.6640625" customWidth="1"/>
    <col min="15802" max="15813" width="9.109375" customWidth="1"/>
    <col min="15816" max="15816" width="9.109375" customWidth="1"/>
    <col min="15818" max="15819" width="9.109375" customWidth="1"/>
    <col min="15825" max="15825" width="9.109375" customWidth="1"/>
    <col min="15828" max="15834" width="9.109375" customWidth="1"/>
    <col min="15835" max="15835" width="10.44140625" customWidth="1"/>
    <col min="15836" max="15836" width="10" customWidth="1"/>
    <col min="15837" max="15837" width="10.109375" customWidth="1"/>
    <col min="15838" max="15838" width="10.44140625" customWidth="1"/>
    <col min="15839" max="15839" width="10" customWidth="1"/>
    <col min="15840" max="15840" width="10.109375" customWidth="1"/>
    <col min="16048" max="16048" width="24.44140625" bestFit="1" customWidth="1"/>
    <col min="16049" max="16049" width="9.5546875" customWidth="1"/>
    <col min="16050" max="16057" width="8.6640625" customWidth="1"/>
    <col min="16058" max="16069" width="9.109375" customWidth="1"/>
    <col min="16072" max="16072" width="9.109375" customWidth="1"/>
    <col min="16074" max="16075" width="9.109375" customWidth="1"/>
    <col min="16081" max="16081" width="9.109375" customWidth="1"/>
    <col min="16084" max="16090" width="9.109375" customWidth="1"/>
    <col min="16091" max="16091" width="10.44140625" customWidth="1"/>
    <col min="16092" max="16092" width="10" customWidth="1"/>
    <col min="16093" max="16093" width="10.109375" customWidth="1"/>
    <col min="16094" max="16094" width="10.44140625" customWidth="1"/>
    <col min="16095" max="16095" width="10" customWidth="1"/>
    <col min="16096" max="16096" width="10.109375" customWidth="1"/>
  </cols>
  <sheetData>
    <row r="1" spans="1:19" ht="18.75" customHeight="1" x14ac:dyDescent="0.3">
      <c r="A1" s="209" t="s">
        <v>47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</row>
    <row r="2" spans="1:19" ht="15.75" customHeight="1" x14ac:dyDescent="0.3">
      <c r="A2" s="211"/>
      <c r="B2" s="207">
        <v>2020</v>
      </c>
      <c r="C2" s="208"/>
      <c r="D2" s="208"/>
      <c r="E2" s="208"/>
      <c r="F2" s="208"/>
      <c r="G2" s="208"/>
      <c r="H2" s="208"/>
      <c r="I2" s="208"/>
      <c r="J2" s="208"/>
      <c r="K2" s="207">
        <v>2021</v>
      </c>
      <c r="L2" s="208"/>
      <c r="M2" s="208"/>
      <c r="N2" s="208"/>
      <c r="O2" s="208"/>
      <c r="P2" s="208"/>
      <c r="Q2" s="208"/>
      <c r="R2" s="208"/>
      <c r="S2" s="208"/>
    </row>
    <row r="3" spans="1:19" ht="15.75" customHeight="1" x14ac:dyDescent="0.3">
      <c r="A3" s="212"/>
      <c r="B3" s="206" t="s">
        <v>4</v>
      </c>
      <c r="C3" s="206"/>
      <c r="D3" s="206"/>
      <c r="E3" s="206" t="s">
        <v>8</v>
      </c>
      <c r="F3" s="206"/>
      <c r="G3" s="206"/>
      <c r="H3" s="206" t="s">
        <v>9</v>
      </c>
      <c r="I3" s="206"/>
      <c r="J3" s="206"/>
      <c r="K3" s="206" t="s">
        <v>4</v>
      </c>
      <c r="L3" s="206"/>
      <c r="M3" s="206"/>
      <c r="N3" s="206" t="s">
        <v>8</v>
      </c>
      <c r="O3" s="206"/>
      <c r="P3" s="206"/>
      <c r="Q3" s="206" t="s">
        <v>9</v>
      </c>
      <c r="R3" s="206"/>
      <c r="S3" s="206"/>
    </row>
    <row r="4" spans="1:19" x14ac:dyDescent="0.3">
      <c r="A4" s="108"/>
      <c r="B4" s="109" t="s">
        <v>48</v>
      </c>
      <c r="C4" s="109" t="s">
        <v>49</v>
      </c>
      <c r="D4" s="110" t="s">
        <v>50</v>
      </c>
      <c r="E4" s="109" t="s">
        <v>48</v>
      </c>
      <c r="F4" s="109" t="s">
        <v>49</v>
      </c>
      <c r="G4" s="110" t="s">
        <v>50</v>
      </c>
      <c r="H4" s="109" t="s">
        <v>48</v>
      </c>
      <c r="I4" s="109" t="s">
        <v>49</v>
      </c>
      <c r="J4" s="110" t="s">
        <v>50</v>
      </c>
      <c r="K4" s="109" t="s">
        <v>48</v>
      </c>
      <c r="L4" s="109" t="s">
        <v>49</v>
      </c>
      <c r="M4" s="110" t="s">
        <v>50</v>
      </c>
      <c r="N4" s="109" t="s">
        <v>48</v>
      </c>
      <c r="O4" s="109" t="s">
        <v>49</v>
      </c>
      <c r="P4" s="110" t="s">
        <v>50</v>
      </c>
      <c r="Q4" s="109" t="s">
        <v>48</v>
      </c>
      <c r="R4" s="109" t="s">
        <v>49</v>
      </c>
      <c r="S4" s="110" t="s">
        <v>50</v>
      </c>
    </row>
    <row r="5" spans="1:19" ht="15.6" x14ac:dyDescent="0.3">
      <c r="A5" s="141" t="s">
        <v>51</v>
      </c>
      <c r="B5" s="111">
        <v>58.601846339609445</v>
      </c>
      <c r="C5" s="111">
        <v>59.588988463970814</v>
      </c>
      <c r="D5" s="112">
        <v>58.766350658970666</v>
      </c>
      <c r="E5" s="111">
        <v>35.818331861198089</v>
      </c>
      <c r="F5" s="111">
        <v>66.165905330658788</v>
      </c>
      <c r="G5" s="112">
        <v>40.875665344042304</v>
      </c>
      <c r="H5" s="111">
        <v>47.210089100403771</v>
      </c>
      <c r="I5" s="111">
        <v>62.877446897314805</v>
      </c>
      <c r="J5" s="112">
        <v>49.821008001506492</v>
      </c>
      <c r="K5" s="111">
        <v>69.814659410795926</v>
      </c>
      <c r="L5" s="111">
        <v>57.921209368099383</v>
      </c>
      <c r="M5" s="112">
        <v>67.823273906994302</v>
      </c>
      <c r="N5" s="111">
        <v>38.316212863236586</v>
      </c>
      <c r="O5" s="111">
        <v>73.048930312881993</v>
      </c>
      <c r="P5" s="112">
        <v>44.131702043294538</v>
      </c>
      <c r="Q5" s="111">
        <v>53.978423853735713</v>
      </c>
      <c r="R5" s="111">
        <v>65.526859124868537</v>
      </c>
      <c r="S5" s="112">
        <v>55.91204164402923</v>
      </c>
    </row>
    <row r="6" spans="1:19" ht="15.6" x14ac:dyDescent="0.3">
      <c r="A6" s="72" t="s">
        <v>52</v>
      </c>
      <c r="B6" s="111">
        <v>60.256215495813713</v>
      </c>
      <c r="C6" s="111">
        <v>60.253422943620691</v>
      </c>
      <c r="D6" s="112">
        <v>60.254360828488217</v>
      </c>
      <c r="E6" s="111">
        <v>36.843509124803766</v>
      </c>
      <c r="F6" s="111">
        <v>68.549832594712484</v>
      </c>
      <c r="G6" s="112">
        <v>57.901193310108376</v>
      </c>
      <c r="H6" s="111">
        <v>48.54986231030874</v>
      </c>
      <c r="I6" s="111">
        <v>64.401627769166595</v>
      </c>
      <c r="J6" s="112">
        <v>59.0777770692983</v>
      </c>
      <c r="K6" s="111">
        <v>72.243399470899462</v>
      </c>
      <c r="L6" s="111">
        <v>55.063786296229409</v>
      </c>
      <c r="M6" s="112">
        <v>60.83359760594228</v>
      </c>
      <c r="N6" s="111">
        <v>39.104335590005228</v>
      </c>
      <c r="O6" s="111">
        <v>68.348136925683434</v>
      </c>
      <c r="P6" s="112">
        <v>58.526541179024086</v>
      </c>
      <c r="Q6" s="111">
        <v>55.582323155090762</v>
      </c>
      <c r="R6" s="111">
        <v>61.742658712142749</v>
      </c>
      <c r="S6" s="112">
        <v>59.673696308430927</v>
      </c>
    </row>
    <row r="7" spans="1:19" ht="15.6" x14ac:dyDescent="0.3">
      <c r="A7" s="72" t="s">
        <v>53</v>
      </c>
      <c r="B7" s="113">
        <v>31.822531454053195</v>
      </c>
      <c r="C7" s="113">
        <v>44.442574113471508</v>
      </c>
      <c r="D7" s="114">
        <v>42.850794671921626</v>
      </c>
      <c r="E7" s="113">
        <v>15.51945054945055</v>
      </c>
      <c r="F7" s="113">
        <v>52.869432617543765</v>
      </c>
      <c r="G7" s="114">
        <v>48.17901717901718</v>
      </c>
      <c r="H7" s="113">
        <v>23.670991001751872</v>
      </c>
      <c r="I7" s="113">
        <v>48.62507714962215</v>
      </c>
      <c r="J7" s="114">
        <v>45.48682078374938</v>
      </c>
      <c r="K7" s="113">
        <v>33.982365740740747</v>
      </c>
      <c r="L7" s="113">
        <v>49.273464113504694</v>
      </c>
      <c r="M7" s="114">
        <v>47.353206059594946</v>
      </c>
      <c r="N7" s="113">
        <v>15.990872949514253</v>
      </c>
      <c r="O7" s="113">
        <v>51.416602281057479</v>
      </c>
      <c r="P7" s="114">
        <v>46.967834742834732</v>
      </c>
      <c r="Q7" s="113">
        <v>24.936919088798142</v>
      </c>
      <c r="R7" s="113">
        <v>50.350953468462166</v>
      </c>
      <c r="S7" s="114">
        <v>47.159455839566341</v>
      </c>
    </row>
    <row r="8" spans="1:19" ht="15.6" x14ac:dyDescent="0.3">
      <c r="A8" s="142" t="s">
        <v>74</v>
      </c>
      <c r="B8" s="144">
        <v>57.195248226276753</v>
      </c>
      <c r="C8" s="144">
        <v>51.263974840104446</v>
      </c>
      <c r="D8" s="145">
        <v>54.74267591582386</v>
      </c>
      <c r="E8" s="144">
        <v>34.736298753927471</v>
      </c>
      <c r="F8" s="144">
        <v>59.18919540262975</v>
      </c>
      <c r="G8" s="145">
        <v>44.864131391212766</v>
      </c>
      <c r="H8" s="144">
        <v>45.965773490102116</v>
      </c>
      <c r="I8" s="144">
        <v>55.205817346541529</v>
      </c>
      <c r="J8" s="145">
        <v>49.790723073273455</v>
      </c>
      <c r="K8" s="144">
        <v>67.938153559627381</v>
      </c>
      <c r="L8" s="144">
        <v>52.531227118666003</v>
      </c>
      <c r="M8" s="145">
        <v>61.538439319442759</v>
      </c>
      <c r="N8" s="144">
        <v>37.096668548393332</v>
      </c>
      <c r="O8" s="144">
        <v>60.039149439162529</v>
      </c>
      <c r="P8" s="145">
        <v>46.62649412550936</v>
      </c>
      <c r="Q8" s="144">
        <v>52.432213581603634</v>
      </c>
      <c r="R8" s="144">
        <v>56.305928395821724</v>
      </c>
      <c r="S8" s="145">
        <v>54.04127350370829</v>
      </c>
    </row>
    <row r="9" spans="1:19" ht="15.6" x14ac:dyDescent="0.3">
      <c r="A9" s="143" t="s">
        <v>80</v>
      </c>
      <c r="B9" s="115">
        <v>27.85</v>
      </c>
      <c r="C9" s="140" t="s">
        <v>46</v>
      </c>
      <c r="D9" s="116" t="s">
        <v>46</v>
      </c>
      <c r="E9" s="140">
        <v>8.8000000000000007</v>
      </c>
      <c r="F9" s="140" t="s">
        <v>46</v>
      </c>
      <c r="G9" s="116" t="s">
        <v>46</v>
      </c>
      <c r="H9" s="140">
        <v>18.3</v>
      </c>
      <c r="I9" s="140" t="s">
        <v>46</v>
      </c>
      <c r="J9" s="116" t="s">
        <v>46</v>
      </c>
      <c r="K9" s="180">
        <v>29.14</v>
      </c>
      <c r="L9" s="140" t="s">
        <v>46</v>
      </c>
      <c r="M9" s="116" t="s">
        <v>46</v>
      </c>
      <c r="N9" s="180">
        <v>8.6</v>
      </c>
      <c r="O9" s="140" t="s">
        <v>46</v>
      </c>
      <c r="P9" s="116" t="s">
        <v>46</v>
      </c>
      <c r="Q9" s="180">
        <v>18.809999999999999</v>
      </c>
      <c r="R9" s="140" t="s">
        <v>46</v>
      </c>
      <c r="S9" s="116" t="s">
        <v>46</v>
      </c>
    </row>
    <row r="11" spans="1:19" x14ac:dyDescent="0.3">
      <c r="B11" s="117"/>
      <c r="C11" s="117"/>
      <c r="K11" s="117"/>
      <c r="L11" s="117"/>
      <c r="N11" s="117"/>
      <c r="O11" s="117"/>
    </row>
  </sheetData>
  <mergeCells count="10">
    <mergeCell ref="A1:S1"/>
    <mergeCell ref="B2:J2"/>
    <mergeCell ref="B3:D3"/>
    <mergeCell ref="E3:G3"/>
    <mergeCell ref="H3:J3"/>
    <mergeCell ref="A2:A3"/>
    <mergeCell ref="K2:S2"/>
    <mergeCell ref="K3:M3"/>
    <mergeCell ref="Q3:S3"/>
    <mergeCell ref="N3:P3"/>
  </mergeCells>
  <pageMargins left="0.25" right="0.25" top="0.75" bottom="0.75" header="0.3" footer="0.3"/>
  <pageSetup paperSize="9"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zoomScale="85" zoomScaleNormal="85" workbookViewId="0">
      <pane xSplit="1" ySplit="3" topLeftCell="B4" activePane="bottomRight" state="frozen"/>
      <selection activeCell="AF18" sqref="AF18"/>
      <selection pane="topRight" activeCell="AF18" sqref="AF18"/>
      <selection pane="bottomLeft" activeCell="AF18" sqref="AF18"/>
      <selection pane="bottomRight" activeCell="E2" sqref="E2:G17"/>
    </sheetView>
  </sheetViews>
  <sheetFormatPr defaultRowHeight="14.4" x14ac:dyDescent="0.3"/>
  <cols>
    <col min="1" max="1" width="27" customWidth="1"/>
    <col min="2" max="7" width="11.6640625" style="177" customWidth="1"/>
    <col min="218" max="218" width="27" customWidth="1"/>
    <col min="219" max="231" width="11.6640625" customWidth="1"/>
    <col min="232" max="232" width="11.88671875" customWidth="1"/>
    <col min="233" max="234" width="12.6640625" customWidth="1"/>
    <col min="235" max="235" width="11.44140625" customWidth="1"/>
    <col min="236" max="236" width="11.88671875" customWidth="1"/>
    <col min="474" max="474" width="27" customWidth="1"/>
    <col min="475" max="487" width="11.6640625" customWidth="1"/>
    <col min="488" max="488" width="11.88671875" customWidth="1"/>
    <col min="489" max="490" width="12.6640625" customWidth="1"/>
    <col min="491" max="491" width="11.44140625" customWidth="1"/>
    <col min="492" max="492" width="11.88671875" customWidth="1"/>
    <col min="730" max="730" width="27" customWidth="1"/>
    <col min="731" max="743" width="11.6640625" customWidth="1"/>
    <col min="744" max="744" width="11.88671875" customWidth="1"/>
    <col min="745" max="746" width="12.6640625" customWidth="1"/>
    <col min="747" max="747" width="11.44140625" customWidth="1"/>
    <col min="748" max="748" width="11.88671875" customWidth="1"/>
    <col min="986" max="986" width="27" customWidth="1"/>
    <col min="987" max="999" width="11.6640625" customWidth="1"/>
    <col min="1000" max="1000" width="11.88671875" customWidth="1"/>
    <col min="1001" max="1002" width="12.6640625" customWidth="1"/>
    <col min="1003" max="1003" width="11.44140625" customWidth="1"/>
    <col min="1004" max="1004" width="11.88671875" customWidth="1"/>
    <col min="1242" max="1242" width="27" customWidth="1"/>
    <col min="1243" max="1255" width="11.6640625" customWidth="1"/>
    <col min="1256" max="1256" width="11.88671875" customWidth="1"/>
    <col min="1257" max="1258" width="12.6640625" customWidth="1"/>
    <col min="1259" max="1259" width="11.44140625" customWidth="1"/>
    <col min="1260" max="1260" width="11.88671875" customWidth="1"/>
    <col min="1498" max="1498" width="27" customWidth="1"/>
    <col min="1499" max="1511" width="11.6640625" customWidth="1"/>
    <col min="1512" max="1512" width="11.88671875" customWidth="1"/>
    <col min="1513" max="1514" width="12.6640625" customWidth="1"/>
    <col min="1515" max="1515" width="11.44140625" customWidth="1"/>
    <col min="1516" max="1516" width="11.88671875" customWidth="1"/>
    <col min="1754" max="1754" width="27" customWidth="1"/>
    <col min="1755" max="1767" width="11.6640625" customWidth="1"/>
    <col min="1768" max="1768" width="11.88671875" customWidth="1"/>
    <col min="1769" max="1770" width="12.6640625" customWidth="1"/>
    <col min="1771" max="1771" width="11.44140625" customWidth="1"/>
    <col min="1772" max="1772" width="11.88671875" customWidth="1"/>
    <col min="2010" max="2010" width="27" customWidth="1"/>
    <col min="2011" max="2023" width="11.6640625" customWidth="1"/>
    <col min="2024" max="2024" width="11.88671875" customWidth="1"/>
    <col min="2025" max="2026" width="12.6640625" customWidth="1"/>
    <col min="2027" max="2027" width="11.44140625" customWidth="1"/>
    <col min="2028" max="2028" width="11.88671875" customWidth="1"/>
    <col min="2266" max="2266" width="27" customWidth="1"/>
    <col min="2267" max="2279" width="11.6640625" customWidth="1"/>
    <col min="2280" max="2280" width="11.88671875" customWidth="1"/>
    <col min="2281" max="2282" width="12.6640625" customWidth="1"/>
    <col min="2283" max="2283" width="11.44140625" customWidth="1"/>
    <col min="2284" max="2284" width="11.88671875" customWidth="1"/>
    <col min="2522" max="2522" width="27" customWidth="1"/>
    <col min="2523" max="2535" width="11.6640625" customWidth="1"/>
    <col min="2536" max="2536" width="11.88671875" customWidth="1"/>
    <col min="2537" max="2538" width="12.6640625" customWidth="1"/>
    <col min="2539" max="2539" width="11.44140625" customWidth="1"/>
    <col min="2540" max="2540" width="11.88671875" customWidth="1"/>
    <col min="2778" max="2778" width="27" customWidth="1"/>
    <col min="2779" max="2791" width="11.6640625" customWidth="1"/>
    <col min="2792" max="2792" width="11.88671875" customWidth="1"/>
    <col min="2793" max="2794" width="12.6640625" customWidth="1"/>
    <col min="2795" max="2795" width="11.44140625" customWidth="1"/>
    <col min="2796" max="2796" width="11.88671875" customWidth="1"/>
    <col min="3034" max="3034" width="27" customWidth="1"/>
    <col min="3035" max="3047" width="11.6640625" customWidth="1"/>
    <col min="3048" max="3048" width="11.88671875" customWidth="1"/>
    <col min="3049" max="3050" width="12.6640625" customWidth="1"/>
    <col min="3051" max="3051" width="11.44140625" customWidth="1"/>
    <col min="3052" max="3052" width="11.88671875" customWidth="1"/>
    <col min="3290" max="3290" width="27" customWidth="1"/>
    <col min="3291" max="3303" width="11.6640625" customWidth="1"/>
    <col min="3304" max="3304" width="11.88671875" customWidth="1"/>
    <col min="3305" max="3306" width="12.6640625" customWidth="1"/>
    <col min="3307" max="3307" width="11.44140625" customWidth="1"/>
    <col min="3308" max="3308" width="11.88671875" customWidth="1"/>
    <col min="3546" max="3546" width="27" customWidth="1"/>
    <col min="3547" max="3559" width="11.6640625" customWidth="1"/>
    <col min="3560" max="3560" width="11.88671875" customWidth="1"/>
    <col min="3561" max="3562" width="12.6640625" customWidth="1"/>
    <col min="3563" max="3563" width="11.44140625" customWidth="1"/>
    <col min="3564" max="3564" width="11.88671875" customWidth="1"/>
    <col min="3802" max="3802" width="27" customWidth="1"/>
    <col min="3803" max="3815" width="11.6640625" customWidth="1"/>
    <col min="3816" max="3816" width="11.88671875" customWidth="1"/>
    <col min="3817" max="3818" width="12.6640625" customWidth="1"/>
    <col min="3819" max="3819" width="11.44140625" customWidth="1"/>
    <col min="3820" max="3820" width="11.88671875" customWidth="1"/>
    <col min="4058" max="4058" width="27" customWidth="1"/>
    <col min="4059" max="4071" width="11.6640625" customWidth="1"/>
    <col min="4072" max="4072" width="11.88671875" customWidth="1"/>
    <col min="4073" max="4074" width="12.6640625" customWidth="1"/>
    <col min="4075" max="4075" width="11.44140625" customWidth="1"/>
    <col min="4076" max="4076" width="11.88671875" customWidth="1"/>
    <col min="4314" max="4314" width="27" customWidth="1"/>
    <col min="4315" max="4327" width="11.6640625" customWidth="1"/>
    <col min="4328" max="4328" width="11.88671875" customWidth="1"/>
    <col min="4329" max="4330" width="12.6640625" customWidth="1"/>
    <col min="4331" max="4331" width="11.44140625" customWidth="1"/>
    <col min="4332" max="4332" width="11.88671875" customWidth="1"/>
    <col min="4570" max="4570" width="27" customWidth="1"/>
    <col min="4571" max="4583" width="11.6640625" customWidth="1"/>
    <col min="4584" max="4584" width="11.88671875" customWidth="1"/>
    <col min="4585" max="4586" width="12.6640625" customWidth="1"/>
    <col min="4587" max="4587" width="11.44140625" customWidth="1"/>
    <col min="4588" max="4588" width="11.88671875" customWidth="1"/>
    <col min="4826" max="4826" width="27" customWidth="1"/>
    <col min="4827" max="4839" width="11.6640625" customWidth="1"/>
    <col min="4840" max="4840" width="11.88671875" customWidth="1"/>
    <col min="4841" max="4842" width="12.6640625" customWidth="1"/>
    <col min="4843" max="4843" width="11.44140625" customWidth="1"/>
    <col min="4844" max="4844" width="11.88671875" customWidth="1"/>
    <col min="5082" max="5082" width="27" customWidth="1"/>
    <col min="5083" max="5095" width="11.6640625" customWidth="1"/>
    <col min="5096" max="5096" width="11.88671875" customWidth="1"/>
    <col min="5097" max="5098" width="12.6640625" customWidth="1"/>
    <col min="5099" max="5099" width="11.44140625" customWidth="1"/>
    <col min="5100" max="5100" width="11.88671875" customWidth="1"/>
    <col min="5338" max="5338" width="27" customWidth="1"/>
    <col min="5339" max="5351" width="11.6640625" customWidth="1"/>
    <col min="5352" max="5352" width="11.88671875" customWidth="1"/>
    <col min="5353" max="5354" width="12.6640625" customWidth="1"/>
    <col min="5355" max="5355" width="11.44140625" customWidth="1"/>
    <col min="5356" max="5356" width="11.88671875" customWidth="1"/>
    <col min="5594" max="5594" width="27" customWidth="1"/>
    <col min="5595" max="5607" width="11.6640625" customWidth="1"/>
    <col min="5608" max="5608" width="11.88671875" customWidth="1"/>
    <col min="5609" max="5610" width="12.6640625" customWidth="1"/>
    <col min="5611" max="5611" width="11.44140625" customWidth="1"/>
    <col min="5612" max="5612" width="11.88671875" customWidth="1"/>
    <col min="5850" max="5850" width="27" customWidth="1"/>
    <col min="5851" max="5863" width="11.6640625" customWidth="1"/>
    <col min="5864" max="5864" width="11.88671875" customWidth="1"/>
    <col min="5865" max="5866" width="12.6640625" customWidth="1"/>
    <col min="5867" max="5867" width="11.44140625" customWidth="1"/>
    <col min="5868" max="5868" width="11.88671875" customWidth="1"/>
    <col min="6106" max="6106" width="27" customWidth="1"/>
    <col min="6107" max="6119" width="11.6640625" customWidth="1"/>
    <col min="6120" max="6120" width="11.88671875" customWidth="1"/>
    <col min="6121" max="6122" width="12.6640625" customWidth="1"/>
    <col min="6123" max="6123" width="11.44140625" customWidth="1"/>
    <col min="6124" max="6124" width="11.88671875" customWidth="1"/>
    <col min="6362" max="6362" width="27" customWidth="1"/>
    <col min="6363" max="6375" width="11.6640625" customWidth="1"/>
    <col min="6376" max="6376" width="11.88671875" customWidth="1"/>
    <col min="6377" max="6378" width="12.6640625" customWidth="1"/>
    <col min="6379" max="6379" width="11.44140625" customWidth="1"/>
    <col min="6380" max="6380" width="11.88671875" customWidth="1"/>
    <col min="6618" max="6618" width="27" customWidth="1"/>
    <col min="6619" max="6631" width="11.6640625" customWidth="1"/>
    <col min="6632" max="6632" width="11.88671875" customWidth="1"/>
    <col min="6633" max="6634" width="12.6640625" customWidth="1"/>
    <col min="6635" max="6635" width="11.44140625" customWidth="1"/>
    <col min="6636" max="6636" width="11.88671875" customWidth="1"/>
    <col min="6874" max="6874" width="27" customWidth="1"/>
    <col min="6875" max="6887" width="11.6640625" customWidth="1"/>
    <col min="6888" max="6888" width="11.88671875" customWidth="1"/>
    <col min="6889" max="6890" width="12.6640625" customWidth="1"/>
    <col min="6891" max="6891" width="11.44140625" customWidth="1"/>
    <col min="6892" max="6892" width="11.88671875" customWidth="1"/>
    <col min="7130" max="7130" width="27" customWidth="1"/>
    <col min="7131" max="7143" width="11.6640625" customWidth="1"/>
    <col min="7144" max="7144" width="11.88671875" customWidth="1"/>
    <col min="7145" max="7146" width="12.6640625" customWidth="1"/>
    <col min="7147" max="7147" width="11.44140625" customWidth="1"/>
    <col min="7148" max="7148" width="11.88671875" customWidth="1"/>
    <col min="7386" max="7386" width="27" customWidth="1"/>
    <col min="7387" max="7399" width="11.6640625" customWidth="1"/>
    <col min="7400" max="7400" width="11.88671875" customWidth="1"/>
    <col min="7401" max="7402" width="12.6640625" customWidth="1"/>
    <col min="7403" max="7403" width="11.44140625" customWidth="1"/>
    <col min="7404" max="7404" width="11.88671875" customWidth="1"/>
    <col min="7642" max="7642" width="27" customWidth="1"/>
    <col min="7643" max="7655" width="11.6640625" customWidth="1"/>
    <col min="7656" max="7656" width="11.88671875" customWidth="1"/>
    <col min="7657" max="7658" width="12.6640625" customWidth="1"/>
    <col min="7659" max="7659" width="11.44140625" customWidth="1"/>
    <col min="7660" max="7660" width="11.88671875" customWidth="1"/>
    <col min="7898" max="7898" width="27" customWidth="1"/>
    <col min="7899" max="7911" width="11.6640625" customWidth="1"/>
    <col min="7912" max="7912" width="11.88671875" customWidth="1"/>
    <col min="7913" max="7914" width="12.6640625" customWidth="1"/>
    <col min="7915" max="7915" width="11.44140625" customWidth="1"/>
    <col min="7916" max="7916" width="11.88671875" customWidth="1"/>
    <col min="8154" max="8154" width="27" customWidth="1"/>
    <col min="8155" max="8167" width="11.6640625" customWidth="1"/>
    <col min="8168" max="8168" width="11.88671875" customWidth="1"/>
    <col min="8169" max="8170" width="12.6640625" customWidth="1"/>
    <col min="8171" max="8171" width="11.44140625" customWidth="1"/>
    <col min="8172" max="8172" width="11.88671875" customWidth="1"/>
    <col min="8410" max="8410" width="27" customWidth="1"/>
    <col min="8411" max="8423" width="11.6640625" customWidth="1"/>
    <col min="8424" max="8424" width="11.88671875" customWidth="1"/>
    <col min="8425" max="8426" width="12.6640625" customWidth="1"/>
    <col min="8427" max="8427" width="11.44140625" customWidth="1"/>
    <col min="8428" max="8428" width="11.88671875" customWidth="1"/>
    <col min="8666" max="8666" width="27" customWidth="1"/>
    <col min="8667" max="8679" width="11.6640625" customWidth="1"/>
    <col min="8680" max="8680" width="11.88671875" customWidth="1"/>
    <col min="8681" max="8682" width="12.6640625" customWidth="1"/>
    <col min="8683" max="8683" width="11.44140625" customWidth="1"/>
    <col min="8684" max="8684" width="11.88671875" customWidth="1"/>
    <col min="8922" max="8922" width="27" customWidth="1"/>
    <col min="8923" max="8935" width="11.6640625" customWidth="1"/>
    <col min="8936" max="8936" width="11.88671875" customWidth="1"/>
    <col min="8937" max="8938" width="12.6640625" customWidth="1"/>
    <col min="8939" max="8939" width="11.44140625" customWidth="1"/>
    <col min="8940" max="8940" width="11.88671875" customWidth="1"/>
    <col min="9178" max="9178" width="27" customWidth="1"/>
    <col min="9179" max="9191" width="11.6640625" customWidth="1"/>
    <col min="9192" max="9192" width="11.88671875" customWidth="1"/>
    <col min="9193" max="9194" width="12.6640625" customWidth="1"/>
    <col min="9195" max="9195" width="11.44140625" customWidth="1"/>
    <col min="9196" max="9196" width="11.88671875" customWidth="1"/>
    <col min="9434" max="9434" width="27" customWidth="1"/>
    <col min="9435" max="9447" width="11.6640625" customWidth="1"/>
    <col min="9448" max="9448" width="11.88671875" customWidth="1"/>
    <col min="9449" max="9450" width="12.6640625" customWidth="1"/>
    <col min="9451" max="9451" width="11.44140625" customWidth="1"/>
    <col min="9452" max="9452" width="11.88671875" customWidth="1"/>
    <col min="9690" max="9690" width="27" customWidth="1"/>
    <col min="9691" max="9703" width="11.6640625" customWidth="1"/>
    <col min="9704" max="9704" width="11.88671875" customWidth="1"/>
    <col min="9705" max="9706" width="12.6640625" customWidth="1"/>
    <col min="9707" max="9707" width="11.44140625" customWidth="1"/>
    <col min="9708" max="9708" width="11.88671875" customWidth="1"/>
    <col min="9946" max="9946" width="27" customWidth="1"/>
    <col min="9947" max="9959" width="11.6640625" customWidth="1"/>
    <col min="9960" max="9960" width="11.88671875" customWidth="1"/>
    <col min="9961" max="9962" width="12.6640625" customWidth="1"/>
    <col min="9963" max="9963" width="11.44140625" customWidth="1"/>
    <col min="9964" max="9964" width="11.88671875" customWidth="1"/>
    <col min="10202" max="10202" width="27" customWidth="1"/>
    <col min="10203" max="10215" width="11.6640625" customWidth="1"/>
    <col min="10216" max="10216" width="11.88671875" customWidth="1"/>
    <col min="10217" max="10218" width="12.6640625" customWidth="1"/>
    <col min="10219" max="10219" width="11.44140625" customWidth="1"/>
    <col min="10220" max="10220" width="11.88671875" customWidth="1"/>
    <col min="10458" max="10458" width="27" customWidth="1"/>
    <col min="10459" max="10471" width="11.6640625" customWidth="1"/>
    <col min="10472" max="10472" width="11.88671875" customWidth="1"/>
    <col min="10473" max="10474" width="12.6640625" customWidth="1"/>
    <col min="10475" max="10475" width="11.44140625" customWidth="1"/>
    <col min="10476" max="10476" width="11.88671875" customWidth="1"/>
    <col min="10714" max="10714" width="27" customWidth="1"/>
    <col min="10715" max="10727" width="11.6640625" customWidth="1"/>
    <col min="10728" max="10728" width="11.88671875" customWidth="1"/>
    <col min="10729" max="10730" width="12.6640625" customWidth="1"/>
    <col min="10731" max="10731" width="11.44140625" customWidth="1"/>
    <col min="10732" max="10732" width="11.88671875" customWidth="1"/>
    <col min="10970" max="10970" width="27" customWidth="1"/>
    <col min="10971" max="10983" width="11.6640625" customWidth="1"/>
    <col min="10984" max="10984" width="11.88671875" customWidth="1"/>
    <col min="10985" max="10986" width="12.6640625" customWidth="1"/>
    <col min="10987" max="10987" width="11.44140625" customWidth="1"/>
    <col min="10988" max="10988" width="11.88671875" customWidth="1"/>
    <col min="11226" max="11226" width="27" customWidth="1"/>
    <col min="11227" max="11239" width="11.6640625" customWidth="1"/>
    <col min="11240" max="11240" width="11.88671875" customWidth="1"/>
    <col min="11241" max="11242" width="12.6640625" customWidth="1"/>
    <col min="11243" max="11243" width="11.44140625" customWidth="1"/>
    <col min="11244" max="11244" width="11.88671875" customWidth="1"/>
    <col min="11482" max="11482" width="27" customWidth="1"/>
    <col min="11483" max="11495" width="11.6640625" customWidth="1"/>
    <col min="11496" max="11496" width="11.88671875" customWidth="1"/>
    <col min="11497" max="11498" width="12.6640625" customWidth="1"/>
    <col min="11499" max="11499" width="11.44140625" customWidth="1"/>
    <col min="11500" max="11500" width="11.88671875" customWidth="1"/>
    <col min="11738" max="11738" width="27" customWidth="1"/>
    <col min="11739" max="11751" width="11.6640625" customWidth="1"/>
    <col min="11752" max="11752" width="11.88671875" customWidth="1"/>
    <col min="11753" max="11754" width="12.6640625" customWidth="1"/>
    <col min="11755" max="11755" width="11.44140625" customWidth="1"/>
    <col min="11756" max="11756" width="11.88671875" customWidth="1"/>
    <col min="11994" max="11994" width="27" customWidth="1"/>
    <col min="11995" max="12007" width="11.6640625" customWidth="1"/>
    <col min="12008" max="12008" width="11.88671875" customWidth="1"/>
    <col min="12009" max="12010" width="12.6640625" customWidth="1"/>
    <col min="12011" max="12011" width="11.44140625" customWidth="1"/>
    <col min="12012" max="12012" width="11.88671875" customWidth="1"/>
    <col min="12250" max="12250" width="27" customWidth="1"/>
    <col min="12251" max="12263" width="11.6640625" customWidth="1"/>
    <col min="12264" max="12264" width="11.88671875" customWidth="1"/>
    <col min="12265" max="12266" width="12.6640625" customWidth="1"/>
    <col min="12267" max="12267" width="11.44140625" customWidth="1"/>
    <col min="12268" max="12268" width="11.88671875" customWidth="1"/>
    <col min="12506" max="12506" width="27" customWidth="1"/>
    <col min="12507" max="12519" width="11.6640625" customWidth="1"/>
    <col min="12520" max="12520" width="11.88671875" customWidth="1"/>
    <col min="12521" max="12522" width="12.6640625" customWidth="1"/>
    <col min="12523" max="12523" width="11.44140625" customWidth="1"/>
    <col min="12524" max="12524" width="11.88671875" customWidth="1"/>
    <col min="12762" max="12762" width="27" customWidth="1"/>
    <col min="12763" max="12775" width="11.6640625" customWidth="1"/>
    <col min="12776" max="12776" width="11.88671875" customWidth="1"/>
    <col min="12777" max="12778" width="12.6640625" customWidth="1"/>
    <col min="12779" max="12779" width="11.44140625" customWidth="1"/>
    <col min="12780" max="12780" width="11.88671875" customWidth="1"/>
    <col min="13018" max="13018" width="27" customWidth="1"/>
    <col min="13019" max="13031" width="11.6640625" customWidth="1"/>
    <col min="13032" max="13032" width="11.88671875" customWidth="1"/>
    <col min="13033" max="13034" width="12.6640625" customWidth="1"/>
    <col min="13035" max="13035" width="11.44140625" customWidth="1"/>
    <col min="13036" max="13036" width="11.88671875" customWidth="1"/>
    <col min="13274" max="13274" width="27" customWidth="1"/>
    <col min="13275" max="13287" width="11.6640625" customWidth="1"/>
    <col min="13288" max="13288" width="11.88671875" customWidth="1"/>
    <col min="13289" max="13290" width="12.6640625" customWidth="1"/>
    <col min="13291" max="13291" width="11.44140625" customWidth="1"/>
    <col min="13292" max="13292" width="11.88671875" customWidth="1"/>
    <col min="13530" max="13530" width="27" customWidth="1"/>
    <col min="13531" max="13543" width="11.6640625" customWidth="1"/>
    <col min="13544" max="13544" width="11.88671875" customWidth="1"/>
    <col min="13545" max="13546" width="12.6640625" customWidth="1"/>
    <col min="13547" max="13547" width="11.44140625" customWidth="1"/>
    <col min="13548" max="13548" width="11.88671875" customWidth="1"/>
    <col min="13786" max="13786" width="27" customWidth="1"/>
    <col min="13787" max="13799" width="11.6640625" customWidth="1"/>
    <col min="13800" max="13800" width="11.88671875" customWidth="1"/>
    <col min="13801" max="13802" width="12.6640625" customWidth="1"/>
    <col min="13803" max="13803" width="11.44140625" customWidth="1"/>
    <col min="13804" max="13804" width="11.88671875" customWidth="1"/>
    <col min="14042" max="14042" width="27" customWidth="1"/>
    <col min="14043" max="14055" width="11.6640625" customWidth="1"/>
    <col min="14056" max="14056" width="11.88671875" customWidth="1"/>
    <col min="14057" max="14058" width="12.6640625" customWidth="1"/>
    <col min="14059" max="14059" width="11.44140625" customWidth="1"/>
    <col min="14060" max="14060" width="11.88671875" customWidth="1"/>
    <col min="14298" max="14298" width="27" customWidth="1"/>
    <col min="14299" max="14311" width="11.6640625" customWidth="1"/>
    <col min="14312" max="14312" width="11.88671875" customWidth="1"/>
    <col min="14313" max="14314" width="12.6640625" customWidth="1"/>
    <col min="14315" max="14315" width="11.44140625" customWidth="1"/>
    <col min="14316" max="14316" width="11.88671875" customWidth="1"/>
    <col min="14554" max="14554" width="27" customWidth="1"/>
    <col min="14555" max="14567" width="11.6640625" customWidth="1"/>
    <col min="14568" max="14568" width="11.88671875" customWidth="1"/>
    <col min="14569" max="14570" width="12.6640625" customWidth="1"/>
    <col min="14571" max="14571" width="11.44140625" customWidth="1"/>
    <col min="14572" max="14572" width="11.88671875" customWidth="1"/>
    <col min="14810" max="14810" width="27" customWidth="1"/>
    <col min="14811" max="14823" width="11.6640625" customWidth="1"/>
    <col min="14824" max="14824" width="11.88671875" customWidth="1"/>
    <col min="14825" max="14826" width="12.6640625" customWidth="1"/>
    <col min="14827" max="14827" width="11.44140625" customWidth="1"/>
    <col min="14828" max="14828" width="11.88671875" customWidth="1"/>
    <col min="15066" max="15066" width="27" customWidth="1"/>
    <col min="15067" max="15079" width="11.6640625" customWidth="1"/>
    <col min="15080" max="15080" width="11.88671875" customWidth="1"/>
    <col min="15081" max="15082" width="12.6640625" customWidth="1"/>
    <col min="15083" max="15083" width="11.44140625" customWidth="1"/>
    <col min="15084" max="15084" width="11.88671875" customWidth="1"/>
    <col min="15322" max="15322" width="27" customWidth="1"/>
    <col min="15323" max="15335" width="11.6640625" customWidth="1"/>
    <col min="15336" max="15336" width="11.88671875" customWidth="1"/>
    <col min="15337" max="15338" width="12.6640625" customWidth="1"/>
    <col min="15339" max="15339" width="11.44140625" customWidth="1"/>
    <col min="15340" max="15340" width="11.88671875" customWidth="1"/>
    <col min="15578" max="15578" width="27" customWidth="1"/>
    <col min="15579" max="15591" width="11.6640625" customWidth="1"/>
    <col min="15592" max="15592" width="11.88671875" customWidth="1"/>
    <col min="15593" max="15594" width="12.6640625" customWidth="1"/>
    <col min="15595" max="15595" width="11.44140625" customWidth="1"/>
    <col min="15596" max="15596" width="11.88671875" customWidth="1"/>
    <col min="15834" max="15834" width="27" customWidth="1"/>
    <col min="15835" max="15847" width="11.6640625" customWidth="1"/>
    <col min="15848" max="15848" width="11.88671875" customWidth="1"/>
    <col min="15849" max="15850" width="12.6640625" customWidth="1"/>
    <col min="15851" max="15851" width="11.44140625" customWidth="1"/>
    <col min="15852" max="15852" width="11.88671875" customWidth="1"/>
    <col min="16090" max="16090" width="27" customWidth="1"/>
    <col min="16091" max="16103" width="11.6640625" customWidth="1"/>
    <col min="16104" max="16104" width="11.88671875" customWidth="1"/>
    <col min="16105" max="16106" width="12.6640625" customWidth="1"/>
    <col min="16107" max="16107" width="11.44140625" customWidth="1"/>
    <col min="16108" max="16108" width="11.88671875" customWidth="1"/>
  </cols>
  <sheetData>
    <row r="1" spans="1:7" ht="18.75" customHeight="1" x14ac:dyDescent="0.3">
      <c r="A1" s="203" t="s">
        <v>54</v>
      </c>
      <c r="B1" s="204"/>
      <c r="C1" s="204"/>
      <c r="D1" s="204"/>
      <c r="E1" s="204"/>
      <c r="F1" s="204"/>
      <c r="G1" s="230"/>
    </row>
    <row r="2" spans="1:7" ht="18.75" customHeight="1" x14ac:dyDescent="0.3">
      <c r="A2" s="205"/>
      <c r="B2" s="214">
        <v>2020</v>
      </c>
      <c r="C2" s="215"/>
      <c r="D2" s="215"/>
      <c r="E2" s="214">
        <v>2021</v>
      </c>
      <c r="F2" s="215"/>
      <c r="G2" s="216"/>
    </row>
    <row r="3" spans="1:7" ht="18.75" customHeight="1" x14ac:dyDescent="0.3">
      <c r="A3" s="213"/>
      <c r="B3" s="175" t="s">
        <v>4</v>
      </c>
      <c r="C3" s="175" t="s">
        <v>8</v>
      </c>
      <c r="D3" s="175" t="s">
        <v>9</v>
      </c>
      <c r="E3" s="183" t="s">
        <v>4</v>
      </c>
      <c r="F3" s="183" t="s">
        <v>8</v>
      </c>
      <c r="G3" s="139" t="s">
        <v>9</v>
      </c>
    </row>
    <row r="4" spans="1:7" ht="15.6" x14ac:dyDescent="0.3">
      <c r="A4" s="184" t="s">
        <v>55</v>
      </c>
      <c r="D4" s="146"/>
      <c r="E4" s="233"/>
      <c r="F4" s="231"/>
      <c r="G4" s="171"/>
    </row>
    <row r="5" spans="1:7" ht="15.6" x14ac:dyDescent="0.3">
      <c r="A5" s="164" t="s">
        <v>56</v>
      </c>
      <c r="B5" s="118">
        <v>1857699.14</v>
      </c>
      <c r="C5" s="118">
        <v>1428293.2280000001</v>
      </c>
      <c r="D5" s="118">
        <f>B5+C5</f>
        <v>3285992.3679999998</v>
      </c>
      <c r="E5" s="118">
        <v>1821327.324</v>
      </c>
      <c r="F5" s="118">
        <v>1461109.8030000001</v>
      </c>
      <c r="G5" s="118">
        <f>E5+F5</f>
        <v>3282437.1270000003</v>
      </c>
    </row>
    <row r="6" spans="1:7" ht="15.6" x14ac:dyDescent="0.3">
      <c r="A6" s="141" t="s">
        <v>57</v>
      </c>
      <c r="B6" s="119">
        <v>6611216.3589999992</v>
      </c>
      <c r="C6" s="119">
        <v>5592111.3330000006</v>
      </c>
      <c r="D6" s="119">
        <f>B6+C6</f>
        <v>12203327.692</v>
      </c>
      <c r="E6" s="119">
        <v>7508920.4679999994</v>
      </c>
      <c r="F6" s="119">
        <v>5715018.1049999995</v>
      </c>
      <c r="G6" s="119">
        <f>E6+F6</f>
        <v>13223938.572999999</v>
      </c>
    </row>
    <row r="7" spans="1:7" ht="15.6" x14ac:dyDescent="0.3">
      <c r="A7" s="141" t="s">
        <v>58</v>
      </c>
      <c r="B7" s="119">
        <v>211674.258</v>
      </c>
      <c r="C7" s="119">
        <v>194771.74100000001</v>
      </c>
      <c r="D7" s="119">
        <f>B7+C7</f>
        <v>406445.99900000001</v>
      </c>
      <c r="E7" s="119">
        <v>275823.79099999997</v>
      </c>
      <c r="F7" s="119">
        <v>258452.02900000001</v>
      </c>
      <c r="G7" s="119">
        <f>E7+F7</f>
        <v>534275.81999999995</v>
      </c>
    </row>
    <row r="8" spans="1:7" s="177" customFormat="1" ht="15.6" x14ac:dyDescent="0.3">
      <c r="A8" s="141" t="s">
        <v>82</v>
      </c>
      <c r="B8" s="119"/>
      <c r="C8" s="119"/>
      <c r="D8" s="119"/>
      <c r="E8" s="119">
        <v>133276</v>
      </c>
      <c r="F8" s="119">
        <v>85016.313999999998</v>
      </c>
      <c r="G8" s="119">
        <f t="shared" ref="G8:G9" si="0">E8+F8</f>
        <v>218292.31400000001</v>
      </c>
    </row>
    <row r="9" spans="1:7" ht="15.6" x14ac:dyDescent="0.3">
      <c r="A9" s="141" t="s">
        <v>59</v>
      </c>
      <c r="B9" s="119">
        <v>95567.429000000004</v>
      </c>
      <c r="C9" s="119">
        <v>18678.704000000002</v>
      </c>
      <c r="D9" s="119">
        <f>B9+C9</f>
        <v>114246.133</v>
      </c>
      <c r="E9" s="119">
        <v>277542.495</v>
      </c>
      <c r="F9" s="119">
        <v>300258.10200000001</v>
      </c>
      <c r="G9" s="119">
        <f t="shared" si="0"/>
        <v>577800.59700000007</v>
      </c>
    </row>
    <row r="10" spans="1:7" ht="15.6" x14ac:dyDescent="0.3">
      <c r="A10" s="141" t="s">
        <v>60</v>
      </c>
      <c r="B10" s="120">
        <v>50752.643000000004</v>
      </c>
      <c r="C10" s="120">
        <v>41198.714999999997</v>
      </c>
      <c r="D10" s="120">
        <f>B10+C10</f>
        <v>91951.358000000007</v>
      </c>
      <c r="E10" s="120">
        <v>90731.663</v>
      </c>
      <c r="F10" s="120">
        <v>82804.315999999992</v>
      </c>
      <c r="G10" s="120">
        <f>E10+F10</f>
        <v>173535.97899999999</v>
      </c>
    </row>
    <row r="11" spans="1:7" ht="15.6" x14ac:dyDescent="0.3">
      <c r="A11" s="165" t="s">
        <v>61</v>
      </c>
      <c r="B11" s="166">
        <f>SUM(B5:B10)</f>
        <v>8826909.828999998</v>
      </c>
      <c r="C11" s="166">
        <f>SUM(C5:C10)</f>
        <v>7275053.7210000008</v>
      </c>
      <c r="D11" s="166">
        <f>SUM(D5:D10)</f>
        <v>16101963.549999997</v>
      </c>
      <c r="E11" s="166">
        <f>SUM(E5:E10)</f>
        <v>10107621.740999999</v>
      </c>
      <c r="F11" s="166">
        <f>SUM(F5:F10)</f>
        <v>7902658.6689999998</v>
      </c>
      <c r="G11" s="166">
        <f>SUM(G5:G10)</f>
        <v>18010280.409999996</v>
      </c>
    </row>
    <row r="12" spans="1:7" ht="15.75" customHeight="1" x14ac:dyDescent="0.3">
      <c r="A12" s="185" t="s">
        <v>62</v>
      </c>
      <c r="D12" s="147"/>
      <c r="E12" s="233"/>
      <c r="F12" s="231"/>
      <c r="G12" s="170"/>
    </row>
    <row r="13" spans="1:7" ht="15.6" x14ac:dyDescent="0.3">
      <c r="A13" s="164" t="s">
        <v>63</v>
      </c>
      <c r="B13" s="121">
        <v>1512.6263333333332</v>
      </c>
      <c r="C13" s="121">
        <v>1360.623</v>
      </c>
      <c r="D13" s="121">
        <v>1436.6246666666666</v>
      </c>
      <c r="E13" s="121">
        <v>1861.2643333333335</v>
      </c>
      <c r="F13" s="121">
        <v>1518.6576666666667</v>
      </c>
      <c r="G13" s="121">
        <v>1689.961</v>
      </c>
    </row>
    <row r="14" spans="1:7" ht="15.6" x14ac:dyDescent="0.3">
      <c r="A14" s="141" t="s">
        <v>64</v>
      </c>
      <c r="B14" s="122">
        <v>1228.7809999999968</v>
      </c>
      <c r="C14" s="122">
        <v>1263.0013333333286</v>
      </c>
      <c r="D14" s="122">
        <v>1245.8911666666627</v>
      </c>
      <c r="E14" s="122">
        <v>661.50433333333206</v>
      </c>
      <c r="F14" s="122">
        <v>666.3839999999982</v>
      </c>
      <c r="G14" s="122">
        <v>663.9441666666653</v>
      </c>
    </row>
    <row r="15" spans="1:7" ht="15.6" x14ac:dyDescent="0.3">
      <c r="A15" s="141" t="s">
        <v>76</v>
      </c>
      <c r="B15" s="122">
        <v>883.14933333333329</v>
      </c>
      <c r="C15" s="122">
        <v>906.20099999999991</v>
      </c>
      <c r="D15" s="122">
        <v>894.67516666666666</v>
      </c>
      <c r="E15" s="122">
        <v>1623.6523333333334</v>
      </c>
      <c r="F15" s="122">
        <v>1682.5023333333331</v>
      </c>
      <c r="G15" s="122">
        <v>1653.0773333333334</v>
      </c>
    </row>
    <row r="16" spans="1:7" ht="15.6" x14ac:dyDescent="0.3">
      <c r="A16" s="141" t="s">
        <v>65</v>
      </c>
      <c r="B16" s="122">
        <v>630.84600000000023</v>
      </c>
      <c r="C16" s="122">
        <v>575.70333333333338</v>
      </c>
      <c r="D16" s="122">
        <v>603.2746666666668</v>
      </c>
      <c r="E16" s="122">
        <v>0</v>
      </c>
      <c r="F16" s="122">
        <v>0</v>
      </c>
      <c r="G16" s="122">
        <f>AVERAGE(E16,F16)</f>
        <v>0</v>
      </c>
    </row>
    <row r="17" spans="1:7" ht="15.6" x14ac:dyDescent="0.3">
      <c r="A17" s="141" t="s">
        <v>66</v>
      </c>
      <c r="B17" s="123">
        <v>1192.6646666666666</v>
      </c>
      <c r="C17" s="123">
        <v>1298.9566666666665</v>
      </c>
      <c r="D17" s="123">
        <v>1245.8106666666667</v>
      </c>
      <c r="E17" s="232">
        <v>1540.9043333333334</v>
      </c>
      <c r="F17" s="232">
        <v>1563.0919999999999</v>
      </c>
      <c r="G17" s="232">
        <v>1551.998166666667</v>
      </c>
    </row>
    <row r="18" spans="1:7" ht="15.6" x14ac:dyDescent="0.3">
      <c r="A18" s="165" t="s">
        <v>61</v>
      </c>
      <c r="B18" s="167">
        <f t="shared" ref="B18:D18" si="1">SUM(B13:B17)</f>
        <v>5448.0673333333298</v>
      </c>
      <c r="C18" s="167">
        <f t="shared" si="1"/>
        <v>5404.4853333333285</v>
      </c>
      <c r="D18" s="167">
        <f t="shared" si="1"/>
        <v>5426.2763333333296</v>
      </c>
      <c r="E18" s="167">
        <f t="shared" ref="E18:G18" si="2">SUM(E13:E17)</f>
        <v>5687.3253333333323</v>
      </c>
      <c r="F18" s="167">
        <f>SUM(F13:F17)</f>
        <v>5430.6359999999977</v>
      </c>
      <c r="G18" s="167">
        <f t="shared" si="2"/>
        <v>5558.9806666666664</v>
      </c>
    </row>
    <row r="19" spans="1:7" x14ac:dyDescent="0.3">
      <c r="A19" s="124"/>
      <c r="B19" s="125"/>
      <c r="E19" s="125"/>
    </row>
    <row r="20" spans="1:7" x14ac:dyDescent="0.3">
      <c r="D20" s="7"/>
      <c r="G20" s="7"/>
    </row>
    <row r="31" spans="1:7" x14ac:dyDescent="0.3">
      <c r="B31" s="7"/>
      <c r="E31" s="7"/>
    </row>
  </sheetData>
  <mergeCells count="4">
    <mergeCell ref="A1:G1"/>
    <mergeCell ref="A2:A3"/>
    <mergeCell ref="E2:G2"/>
    <mergeCell ref="B2:D2"/>
  </mergeCells>
  <pageMargins left="0.7" right="0.7" top="0.75" bottom="0.75" header="0.3" footer="0.3"/>
  <pageSetup paperSize="9" scale="5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14"/>
  <sheetViews>
    <sheetView showGridLines="0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2" sqref="L12"/>
    </sheetView>
  </sheetViews>
  <sheetFormatPr defaultRowHeight="14.4" x14ac:dyDescent="0.3"/>
  <cols>
    <col min="1" max="1" width="18.44140625" customWidth="1"/>
    <col min="2" max="7" width="10.6640625" style="177" customWidth="1"/>
    <col min="211" max="211" width="18.44140625" customWidth="1"/>
    <col min="212" max="225" width="10.6640625" customWidth="1"/>
    <col min="226" max="226" width="12.88671875" customWidth="1"/>
    <col min="227" max="227" width="12.109375" customWidth="1"/>
    <col min="228" max="228" width="12.88671875" customWidth="1"/>
    <col min="229" max="229" width="12.109375" customWidth="1"/>
    <col min="467" max="467" width="18.44140625" customWidth="1"/>
    <col min="468" max="481" width="10.6640625" customWidth="1"/>
    <col min="482" max="482" width="12.88671875" customWidth="1"/>
    <col min="483" max="483" width="12.109375" customWidth="1"/>
    <col min="484" max="484" width="12.88671875" customWidth="1"/>
    <col min="485" max="485" width="12.109375" customWidth="1"/>
    <col min="723" max="723" width="18.44140625" customWidth="1"/>
    <col min="724" max="737" width="10.6640625" customWidth="1"/>
    <col min="738" max="738" width="12.88671875" customWidth="1"/>
    <col min="739" max="739" width="12.109375" customWidth="1"/>
    <col min="740" max="740" width="12.88671875" customWidth="1"/>
    <col min="741" max="741" width="12.109375" customWidth="1"/>
    <col min="979" max="979" width="18.44140625" customWidth="1"/>
    <col min="980" max="993" width="10.6640625" customWidth="1"/>
    <col min="994" max="994" width="12.88671875" customWidth="1"/>
    <col min="995" max="995" width="12.109375" customWidth="1"/>
    <col min="996" max="996" width="12.88671875" customWidth="1"/>
    <col min="997" max="997" width="12.109375" customWidth="1"/>
    <col min="1235" max="1235" width="18.44140625" customWidth="1"/>
    <col min="1236" max="1249" width="10.6640625" customWidth="1"/>
    <col min="1250" max="1250" width="12.88671875" customWidth="1"/>
    <col min="1251" max="1251" width="12.109375" customWidth="1"/>
    <col min="1252" max="1252" width="12.88671875" customWidth="1"/>
    <col min="1253" max="1253" width="12.109375" customWidth="1"/>
    <col min="1491" max="1491" width="18.44140625" customWidth="1"/>
    <col min="1492" max="1505" width="10.6640625" customWidth="1"/>
    <col min="1506" max="1506" width="12.88671875" customWidth="1"/>
    <col min="1507" max="1507" width="12.109375" customWidth="1"/>
    <col min="1508" max="1508" width="12.88671875" customWidth="1"/>
    <col min="1509" max="1509" width="12.109375" customWidth="1"/>
    <col min="1747" max="1747" width="18.44140625" customWidth="1"/>
    <col min="1748" max="1761" width="10.6640625" customWidth="1"/>
    <col min="1762" max="1762" width="12.88671875" customWidth="1"/>
    <col min="1763" max="1763" width="12.109375" customWidth="1"/>
    <col min="1764" max="1764" width="12.88671875" customWidth="1"/>
    <col min="1765" max="1765" width="12.109375" customWidth="1"/>
    <col min="2003" max="2003" width="18.44140625" customWidth="1"/>
    <col min="2004" max="2017" width="10.6640625" customWidth="1"/>
    <col min="2018" max="2018" width="12.88671875" customWidth="1"/>
    <col min="2019" max="2019" width="12.109375" customWidth="1"/>
    <col min="2020" max="2020" width="12.88671875" customWidth="1"/>
    <col min="2021" max="2021" width="12.109375" customWidth="1"/>
    <col min="2259" max="2259" width="18.44140625" customWidth="1"/>
    <col min="2260" max="2273" width="10.6640625" customWidth="1"/>
    <col min="2274" max="2274" width="12.88671875" customWidth="1"/>
    <col min="2275" max="2275" width="12.109375" customWidth="1"/>
    <col min="2276" max="2276" width="12.88671875" customWidth="1"/>
    <col min="2277" max="2277" width="12.109375" customWidth="1"/>
    <col min="2515" max="2515" width="18.44140625" customWidth="1"/>
    <col min="2516" max="2529" width="10.6640625" customWidth="1"/>
    <col min="2530" max="2530" width="12.88671875" customWidth="1"/>
    <col min="2531" max="2531" width="12.109375" customWidth="1"/>
    <col min="2532" max="2532" width="12.88671875" customWidth="1"/>
    <col min="2533" max="2533" width="12.109375" customWidth="1"/>
    <col min="2771" max="2771" width="18.44140625" customWidth="1"/>
    <col min="2772" max="2785" width="10.6640625" customWidth="1"/>
    <col min="2786" max="2786" width="12.88671875" customWidth="1"/>
    <col min="2787" max="2787" width="12.109375" customWidth="1"/>
    <col min="2788" max="2788" width="12.88671875" customWidth="1"/>
    <col min="2789" max="2789" width="12.109375" customWidth="1"/>
    <col min="3027" max="3027" width="18.44140625" customWidth="1"/>
    <col min="3028" max="3041" width="10.6640625" customWidth="1"/>
    <col min="3042" max="3042" width="12.88671875" customWidth="1"/>
    <col min="3043" max="3043" width="12.109375" customWidth="1"/>
    <col min="3044" max="3044" width="12.88671875" customWidth="1"/>
    <col min="3045" max="3045" width="12.109375" customWidth="1"/>
    <col min="3283" max="3283" width="18.44140625" customWidth="1"/>
    <col min="3284" max="3297" width="10.6640625" customWidth="1"/>
    <col min="3298" max="3298" width="12.88671875" customWidth="1"/>
    <col min="3299" max="3299" width="12.109375" customWidth="1"/>
    <col min="3300" max="3300" width="12.88671875" customWidth="1"/>
    <col min="3301" max="3301" width="12.109375" customWidth="1"/>
    <col min="3539" max="3539" width="18.44140625" customWidth="1"/>
    <col min="3540" max="3553" width="10.6640625" customWidth="1"/>
    <col min="3554" max="3554" width="12.88671875" customWidth="1"/>
    <col min="3555" max="3555" width="12.109375" customWidth="1"/>
    <col min="3556" max="3556" width="12.88671875" customWidth="1"/>
    <col min="3557" max="3557" width="12.109375" customWidth="1"/>
    <col min="3795" max="3795" width="18.44140625" customWidth="1"/>
    <col min="3796" max="3809" width="10.6640625" customWidth="1"/>
    <col min="3810" max="3810" width="12.88671875" customWidth="1"/>
    <col min="3811" max="3811" width="12.109375" customWidth="1"/>
    <col min="3812" max="3812" width="12.88671875" customWidth="1"/>
    <col min="3813" max="3813" width="12.109375" customWidth="1"/>
    <col min="4051" max="4051" width="18.44140625" customWidth="1"/>
    <col min="4052" max="4065" width="10.6640625" customWidth="1"/>
    <col min="4066" max="4066" width="12.88671875" customWidth="1"/>
    <col min="4067" max="4067" width="12.109375" customWidth="1"/>
    <col min="4068" max="4068" width="12.88671875" customWidth="1"/>
    <col min="4069" max="4069" width="12.109375" customWidth="1"/>
    <col min="4307" max="4307" width="18.44140625" customWidth="1"/>
    <col min="4308" max="4321" width="10.6640625" customWidth="1"/>
    <col min="4322" max="4322" width="12.88671875" customWidth="1"/>
    <col min="4323" max="4323" width="12.109375" customWidth="1"/>
    <col min="4324" max="4324" width="12.88671875" customWidth="1"/>
    <col min="4325" max="4325" width="12.109375" customWidth="1"/>
    <col min="4563" max="4563" width="18.44140625" customWidth="1"/>
    <col min="4564" max="4577" width="10.6640625" customWidth="1"/>
    <col min="4578" max="4578" width="12.88671875" customWidth="1"/>
    <col min="4579" max="4579" width="12.109375" customWidth="1"/>
    <col min="4580" max="4580" width="12.88671875" customWidth="1"/>
    <col min="4581" max="4581" width="12.109375" customWidth="1"/>
    <col min="4819" max="4819" width="18.44140625" customWidth="1"/>
    <col min="4820" max="4833" width="10.6640625" customWidth="1"/>
    <col min="4834" max="4834" width="12.88671875" customWidth="1"/>
    <col min="4835" max="4835" width="12.109375" customWidth="1"/>
    <col min="4836" max="4836" width="12.88671875" customWidth="1"/>
    <col min="4837" max="4837" width="12.109375" customWidth="1"/>
    <col min="5075" max="5075" width="18.44140625" customWidth="1"/>
    <col min="5076" max="5089" width="10.6640625" customWidth="1"/>
    <col min="5090" max="5090" width="12.88671875" customWidth="1"/>
    <col min="5091" max="5091" width="12.109375" customWidth="1"/>
    <col min="5092" max="5092" width="12.88671875" customWidth="1"/>
    <col min="5093" max="5093" width="12.109375" customWidth="1"/>
    <col min="5331" max="5331" width="18.44140625" customWidth="1"/>
    <col min="5332" max="5345" width="10.6640625" customWidth="1"/>
    <col min="5346" max="5346" width="12.88671875" customWidth="1"/>
    <col min="5347" max="5347" width="12.109375" customWidth="1"/>
    <col min="5348" max="5348" width="12.88671875" customWidth="1"/>
    <col min="5349" max="5349" width="12.109375" customWidth="1"/>
    <col min="5587" max="5587" width="18.44140625" customWidth="1"/>
    <col min="5588" max="5601" width="10.6640625" customWidth="1"/>
    <col min="5602" max="5602" width="12.88671875" customWidth="1"/>
    <col min="5603" max="5603" width="12.109375" customWidth="1"/>
    <col min="5604" max="5604" width="12.88671875" customWidth="1"/>
    <col min="5605" max="5605" width="12.109375" customWidth="1"/>
    <col min="5843" max="5843" width="18.44140625" customWidth="1"/>
    <col min="5844" max="5857" width="10.6640625" customWidth="1"/>
    <col min="5858" max="5858" width="12.88671875" customWidth="1"/>
    <col min="5859" max="5859" width="12.109375" customWidth="1"/>
    <col min="5860" max="5860" width="12.88671875" customWidth="1"/>
    <col min="5861" max="5861" width="12.109375" customWidth="1"/>
    <col min="6099" max="6099" width="18.44140625" customWidth="1"/>
    <col min="6100" max="6113" width="10.6640625" customWidth="1"/>
    <col min="6114" max="6114" width="12.88671875" customWidth="1"/>
    <col min="6115" max="6115" width="12.109375" customWidth="1"/>
    <col min="6116" max="6116" width="12.88671875" customWidth="1"/>
    <col min="6117" max="6117" width="12.109375" customWidth="1"/>
    <col min="6355" max="6355" width="18.44140625" customWidth="1"/>
    <col min="6356" max="6369" width="10.6640625" customWidth="1"/>
    <col min="6370" max="6370" width="12.88671875" customWidth="1"/>
    <col min="6371" max="6371" width="12.109375" customWidth="1"/>
    <col min="6372" max="6372" width="12.88671875" customWidth="1"/>
    <col min="6373" max="6373" width="12.109375" customWidth="1"/>
    <col min="6611" max="6611" width="18.44140625" customWidth="1"/>
    <col min="6612" max="6625" width="10.6640625" customWidth="1"/>
    <col min="6626" max="6626" width="12.88671875" customWidth="1"/>
    <col min="6627" max="6627" width="12.109375" customWidth="1"/>
    <col min="6628" max="6628" width="12.88671875" customWidth="1"/>
    <col min="6629" max="6629" width="12.109375" customWidth="1"/>
    <col min="6867" max="6867" width="18.44140625" customWidth="1"/>
    <col min="6868" max="6881" width="10.6640625" customWidth="1"/>
    <col min="6882" max="6882" width="12.88671875" customWidth="1"/>
    <col min="6883" max="6883" width="12.109375" customWidth="1"/>
    <col min="6884" max="6884" width="12.88671875" customWidth="1"/>
    <col min="6885" max="6885" width="12.109375" customWidth="1"/>
    <col min="7123" max="7123" width="18.44140625" customWidth="1"/>
    <col min="7124" max="7137" width="10.6640625" customWidth="1"/>
    <col min="7138" max="7138" width="12.88671875" customWidth="1"/>
    <col min="7139" max="7139" width="12.109375" customWidth="1"/>
    <col min="7140" max="7140" width="12.88671875" customWidth="1"/>
    <col min="7141" max="7141" width="12.109375" customWidth="1"/>
    <col min="7379" max="7379" width="18.44140625" customWidth="1"/>
    <col min="7380" max="7393" width="10.6640625" customWidth="1"/>
    <col min="7394" max="7394" width="12.88671875" customWidth="1"/>
    <col min="7395" max="7395" width="12.109375" customWidth="1"/>
    <col min="7396" max="7396" width="12.88671875" customWidth="1"/>
    <col min="7397" max="7397" width="12.109375" customWidth="1"/>
    <col min="7635" max="7635" width="18.44140625" customWidth="1"/>
    <col min="7636" max="7649" width="10.6640625" customWidth="1"/>
    <col min="7650" max="7650" width="12.88671875" customWidth="1"/>
    <col min="7651" max="7651" width="12.109375" customWidth="1"/>
    <col min="7652" max="7652" width="12.88671875" customWidth="1"/>
    <col min="7653" max="7653" width="12.109375" customWidth="1"/>
    <col min="7891" max="7891" width="18.44140625" customWidth="1"/>
    <col min="7892" max="7905" width="10.6640625" customWidth="1"/>
    <col min="7906" max="7906" width="12.88671875" customWidth="1"/>
    <col min="7907" max="7907" width="12.109375" customWidth="1"/>
    <col min="7908" max="7908" width="12.88671875" customWidth="1"/>
    <col min="7909" max="7909" width="12.109375" customWidth="1"/>
    <col min="8147" max="8147" width="18.44140625" customWidth="1"/>
    <col min="8148" max="8161" width="10.6640625" customWidth="1"/>
    <col min="8162" max="8162" width="12.88671875" customWidth="1"/>
    <col min="8163" max="8163" width="12.109375" customWidth="1"/>
    <col min="8164" max="8164" width="12.88671875" customWidth="1"/>
    <col min="8165" max="8165" width="12.109375" customWidth="1"/>
    <col min="8403" max="8403" width="18.44140625" customWidth="1"/>
    <col min="8404" max="8417" width="10.6640625" customWidth="1"/>
    <col min="8418" max="8418" width="12.88671875" customWidth="1"/>
    <col min="8419" max="8419" width="12.109375" customWidth="1"/>
    <col min="8420" max="8420" width="12.88671875" customWidth="1"/>
    <col min="8421" max="8421" width="12.109375" customWidth="1"/>
    <col min="8659" max="8659" width="18.44140625" customWidth="1"/>
    <col min="8660" max="8673" width="10.6640625" customWidth="1"/>
    <col min="8674" max="8674" width="12.88671875" customWidth="1"/>
    <col min="8675" max="8675" width="12.109375" customWidth="1"/>
    <col min="8676" max="8676" width="12.88671875" customWidth="1"/>
    <col min="8677" max="8677" width="12.109375" customWidth="1"/>
    <col min="8915" max="8915" width="18.44140625" customWidth="1"/>
    <col min="8916" max="8929" width="10.6640625" customWidth="1"/>
    <col min="8930" max="8930" width="12.88671875" customWidth="1"/>
    <col min="8931" max="8931" width="12.109375" customWidth="1"/>
    <col min="8932" max="8932" width="12.88671875" customWidth="1"/>
    <col min="8933" max="8933" width="12.109375" customWidth="1"/>
    <col min="9171" max="9171" width="18.44140625" customWidth="1"/>
    <col min="9172" max="9185" width="10.6640625" customWidth="1"/>
    <col min="9186" max="9186" width="12.88671875" customWidth="1"/>
    <col min="9187" max="9187" width="12.109375" customWidth="1"/>
    <col min="9188" max="9188" width="12.88671875" customWidth="1"/>
    <col min="9189" max="9189" width="12.109375" customWidth="1"/>
    <col min="9427" max="9427" width="18.44140625" customWidth="1"/>
    <col min="9428" max="9441" width="10.6640625" customWidth="1"/>
    <col min="9442" max="9442" width="12.88671875" customWidth="1"/>
    <col min="9443" max="9443" width="12.109375" customWidth="1"/>
    <col min="9444" max="9444" width="12.88671875" customWidth="1"/>
    <col min="9445" max="9445" width="12.109375" customWidth="1"/>
    <col min="9683" max="9683" width="18.44140625" customWidth="1"/>
    <col min="9684" max="9697" width="10.6640625" customWidth="1"/>
    <col min="9698" max="9698" width="12.88671875" customWidth="1"/>
    <col min="9699" max="9699" width="12.109375" customWidth="1"/>
    <col min="9700" max="9700" width="12.88671875" customWidth="1"/>
    <col min="9701" max="9701" width="12.109375" customWidth="1"/>
    <col min="9939" max="9939" width="18.44140625" customWidth="1"/>
    <col min="9940" max="9953" width="10.6640625" customWidth="1"/>
    <col min="9954" max="9954" width="12.88671875" customWidth="1"/>
    <col min="9955" max="9955" width="12.109375" customWidth="1"/>
    <col min="9956" max="9956" width="12.88671875" customWidth="1"/>
    <col min="9957" max="9957" width="12.109375" customWidth="1"/>
    <col min="10195" max="10195" width="18.44140625" customWidth="1"/>
    <col min="10196" max="10209" width="10.6640625" customWidth="1"/>
    <col min="10210" max="10210" width="12.88671875" customWidth="1"/>
    <col min="10211" max="10211" width="12.109375" customWidth="1"/>
    <col min="10212" max="10212" width="12.88671875" customWidth="1"/>
    <col min="10213" max="10213" width="12.109375" customWidth="1"/>
    <col min="10451" max="10451" width="18.44140625" customWidth="1"/>
    <col min="10452" max="10465" width="10.6640625" customWidth="1"/>
    <col min="10466" max="10466" width="12.88671875" customWidth="1"/>
    <col min="10467" max="10467" width="12.109375" customWidth="1"/>
    <col min="10468" max="10468" width="12.88671875" customWidth="1"/>
    <col min="10469" max="10469" width="12.109375" customWidth="1"/>
    <col min="10707" max="10707" width="18.44140625" customWidth="1"/>
    <col min="10708" max="10721" width="10.6640625" customWidth="1"/>
    <col min="10722" max="10722" width="12.88671875" customWidth="1"/>
    <col min="10723" max="10723" width="12.109375" customWidth="1"/>
    <col min="10724" max="10724" width="12.88671875" customWidth="1"/>
    <col min="10725" max="10725" width="12.109375" customWidth="1"/>
    <col min="10963" max="10963" width="18.44140625" customWidth="1"/>
    <col min="10964" max="10977" width="10.6640625" customWidth="1"/>
    <col min="10978" max="10978" width="12.88671875" customWidth="1"/>
    <col min="10979" max="10979" width="12.109375" customWidth="1"/>
    <col min="10980" max="10980" width="12.88671875" customWidth="1"/>
    <col min="10981" max="10981" width="12.109375" customWidth="1"/>
    <col min="11219" max="11219" width="18.44140625" customWidth="1"/>
    <col min="11220" max="11233" width="10.6640625" customWidth="1"/>
    <col min="11234" max="11234" width="12.88671875" customWidth="1"/>
    <col min="11235" max="11235" width="12.109375" customWidth="1"/>
    <col min="11236" max="11236" width="12.88671875" customWidth="1"/>
    <col min="11237" max="11237" width="12.109375" customWidth="1"/>
    <col min="11475" max="11475" width="18.44140625" customWidth="1"/>
    <col min="11476" max="11489" width="10.6640625" customWidth="1"/>
    <col min="11490" max="11490" width="12.88671875" customWidth="1"/>
    <col min="11491" max="11491" width="12.109375" customWidth="1"/>
    <col min="11492" max="11492" width="12.88671875" customWidth="1"/>
    <col min="11493" max="11493" width="12.109375" customWidth="1"/>
    <col min="11731" max="11731" width="18.44140625" customWidth="1"/>
    <col min="11732" max="11745" width="10.6640625" customWidth="1"/>
    <col min="11746" max="11746" width="12.88671875" customWidth="1"/>
    <col min="11747" max="11747" width="12.109375" customWidth="1"/>
    <col min="11748" max="11748" width="12.88671875" customWidth="1"/>
    <col min="11749" max="11749" width="12.109375" customWidth="1"/>
    <col min="11987" max="11987" width="18.44140625" customWidth="1"/>
    <col min="11988" max="12001" width="10.6640625" customWidth="1"/>
    <col min="12002" max="12002" width="12.88671875" customWidth="1"/>
    <col min="12003" max="12003" width="12.109375" customWidth="1"/>
    <col min="12004" max="12004" width="12.88671875" customWidth="1"/>
    <col min="12005" max="12005" width="12.109375" customWidth="1"/>
    <col min="12243" max="12243" width="18.44140625" customWidth="1"/>
    <col min="12244" max="12257" width="10.6640625" customWidth="1"/>
    <col min="12258" max="12258" width="12.88671875" customWidth="1"/>
    <col min="12259" max="12259" width="12.109375" customWidth="1"/>
    <col min="12260" max="12260" width="12.88671875" customWidth="1"/>
    <col min="12261" max="12261" width="12.109375" customWidth="1"/>
    <col min="12499" max="12499" width="18.44140625" customWidth="1"/>
    <col min="12500" max="12513" width="10.6640625" customWidth="1"/>
    <col min="12514" max="12514" width="12.88671875" customWidth="1"/>
    <col min="12515" max="12515" width="12.109375" customWidth="1"/>
    <col min="12516" max="12516" width="12.88671875" customWidth="1"/>
    <col min="12517" max="12517" width="12.109375" customWidth="1"/>
    <col min="12755" max="12755" width="18.44140625" customWidth="1"/>
    <col min="12756" max="12769" width="10.6640625" customWidth="1"/>
    <col min="12770" max="12770" width="12.88671875" customWidth="1"/>
    <col min="12771" max="12771" width="12.109375" customWidth="1"/>
    <col min="12772" max="12772" width="12.88671875" customWidth="1"/>
    <col min="12773" max="12773" width="12.109375" customWidth="1"/>
    <col min="13011" max="13011" width="18.44140625" customWidth="1"/>
    <col min="13012" max="13025" width="10.6640625" customWidth="1"/>
    <col min="13026" max="13026" width="12.88671875" customWidth="1"/>
    <col min="13027" max="13027" width="12.109375" customWidth="1"/>
    <col min="13028" max="13028" width="12.88671875" customWidth="1"/>
    <col min="13029" max="13029" width="12.109375" customWidth="1"/>
    <col min="13267" max="13267" width="18.44140625" customWidth="1"/>
    <col min="13268" max="13281" width="10.6640625" customWidth="1"/>
    <col min="13282" max="13282" width="12.88671875" customWidth="1"/>
    <col min="13283" max="13283" width="12.109375" customWidth="1"/>
    <col min="13284" max="13284" width="12.88671875" customWidth="1"/>
    <col min="13285" max="13285" width="12.109375" customWidth="1"/>
    <col min="13523" max="13523" width="18.44140625" customWidth="1"/>
    <col min="13524" max="13537" width="10.6640625" customWidth="1"/>
    <col min="13538" max="13538" width="12.88671875" customWidth="1"/>
    <col min="13539" max="13539" width="12.109375" customWidth="1"/>
    <col min="13540" max="13540" width="12.88671875" customWidth="1"/>
    <col min="13541" max="13541" width="12.109375" customWidth="1"/>
    <col min="13779" max="13779" width="18.44140625" customWidth="1"/>
    <col min="13780" max="13793" width="10.6640625" customWidth="1"/>
    <col min="13794" max="13794" width="12.88671875" customWidth="1"/>
    <col min="13795" max="13795" width="12.109375" customWidth="1"/>
    <col min="13796" max="13796" width="12.88671875" customWidth="1"/>
    <col min="13797" max="13797" width="12.109375" customWidth="1"/>
    <col min="14035" max="14035" width="18.44140625" customWidth="1"/>
    <col min="14036" max="14049" width="10.6640625" customWidth="1"/>
    <col min="14050" max="14050" width="12.88671875" customWidth="1"/>
    <col min="14051" max="14051" width="12.109375" customWidth="1"/>
    <col min="14052" max="14052" width="12.88671875" customWidth="1"/>
    <col min="14053" max="14053" width="12.109375" customWidth="1"/>
    <col min="14291" max="14291" width="18.44140625" customWidth="1"/>
    <col min="14292" max="14305" width="10.6640625" customWidth="1"/>
    <col min="14306" max="14306" width="12.88671875" customWidth="1"/>
    <col min="14307" max="14307" width="12.109375" customWidth="1"/>
    <col min="14308" max="14308" width="12.88671875" customWidth="1"/>
    <col min="14309" max="14309" width="12.109375" customWidth="1"/>
    <col min="14547" max="14547" width="18.44140625" customWidth="1"/>
    <col min="14548" max="14561" width="10.6640625" customWidth="1"/>
    <col min="14562" max="14562" width="12.88671875" customWidth="1"/>
    <col min="14563" max="14563" width="12.109375" customWidth="1"/>
    <col min="14564" max="14564" width="12.88671875" customWidth="1"/>
    <col min="14565" max="14565" width="12.109375" customWidth="1"/>
    <col min="14803" max="14803" width="18.44140625" customWidth="1"/>
    <col min="14804" max="14817" width="10.6640625" customWidth="1"/>
    <col min="14818" max="14818" width="12.88671875" customWidth="1"/>
    <col min="14819" max="14819" width="12.109375" customWidth="1"/>
    <col min="14820" max="14820" width="12.88671875" customWidth="1"/>
    <col min="14821" max="14821" width="12.109375" customWidth="1"/>
    <col min="15059" max="15059" width="18.44140625" customWidth="1"/>
    <col min="15060" max="15073" width="10.6640625" customWidth="1"/>
    <col min="15074" max="15074" width="12.88671875" customWidth="1"/>
    <col min="15075" max="15075" width="12.109375" customWidth="1"/>
    <col min="15076" max="15076" width="12.88671875" customWidth="1"/>
    <col min="15077" max="15077" width="12.109375" customWidth="1"/>
    <col min="15315" max="15315" width="18.44140625" customWidth="1"/>
    <col min="15316" max="15329" width="10.6640625" customWidth="1"/>
    <col min="15330" max="15330" width="12.88671875" customWidth="1"/>
    <col min="15331" max="15331" width="12.109375" customWidth="1"/>
    <col min="15332" max="15332" width="12.88671875" customWidth="1"/>
    <col min="15333" max="15333" width="12.109375" customWidth="1"/>
    <col min="15571" max="15571" width="18.44140625" customWidth="1"/>
    <col min="15572" max="15585" width="10.6640625" customWidth="1"/>
    <col min="15586" max="15586" width="12.88671875" customWidth="1"/>
    <col min="15587" max="15587" width="12.109375" customWidth="1"/>
    <col min="15588" max="15588" width="12.88671875" customWidth="1"/>
    <col min="15589" max="15589" width="12.109375" customWidth="1"/>
    <col min="15827" max="15827" width="18.44140625" customWidth="1"/>
    <col min="15828" max="15841" width="10.6640625" customWidth="1"/>
    <col min="15842" max="15842" width="12.88671875" customWidth="1"/>
    <col min="15843" max="15843" width="12.109375" customWidth="1"/>
    <col min="15844" max="15844" width="12.88671875" customWidth="1"/>
    <col min="15845" max="15845" width="12.109375" customWidth="1"/>
    <col min="16083" max="16083" width="18.44140625" customWidth="1"/>
    <col min="16084" max="16097" width="10.6640625" customWidth="1"/>
    <col min="16098" max="16098" width="12.88671875" customWidth="1"/>
    <col min="16099" max="16099" width="12.109375" customWidth="1"/>
    <col min="16100" max="16100" width="12.88671875" customWidth="1"/>
    <col min="16101" max="16101" width="12.109375" customWidth="1"/>
  </cols>
  <sheetData>
    <row r="1" spans="1:7" ht="18.75" customHeight="1" x14ac:dyDescent="0.3">
      <c r="A1" s="225" t="s">
        <v>67</v>
      </c>
      <c r="B1" s="226"/>
      <c r="C1" s="226"/>
      <c r="D1" s="226"/>
      <c r="E1" s="226"/>
      <c r="F1" s="226"/>
      <c r="G1" s="234"/>
    </row>
    <row r="2" spans="1:7" ht="18.75" customHeight="1" x14ac:dyDescent="0.3">
      <c r="A2" s="222"/>
      <c r="B2" s="217">
        <v>2020</v>
      </c>
      <c r="C2" s="218"/>
      <c r="D2" s="218"/>
      <c r="E2" s="217">
        <v>2021</v>
      </c>
      <c r="F2" s="218"/>
      <c r="G2" s="219"/>
    </row>
    <row r="3" spans="1:7" ht="18.75" customHeight="1" x14ac:dyDescent="0.3">
      <c r="A3" s="223"/>
      <c r="B3" s="163" t="s">
        <v>4</v>
      </c>
      <c r="C3" s="163" t="s">
        <v>8</v>
      </c>
      <c r="D3" s="163" t="s">
        <v>9</v>
      </c>
      <c r="E3" s="163" t="s">
        <v>4</v>
      </c>
      <c r="F3" s="163" t="s">
        <v>8</v>
      </c>
      <c r="G3" s="169" t="s">
        <v>9</v>
      </c>
    </row>
    <row r="4" spans="1:7" ht="15.6" x14ac:dyDescent="0.3">
      <c r="A4" s="148" t="s">
        <v>68</v>
      </c>
      <c r="B4" s="231"/>
      <c r="C4" s="231"/>
      <c r="D4" s="149"/>
      <c r="E4" s="231"/>
      <c r="F4" s="231"/>
      <c r="G4" s="168"/>
    </row>
    <row r="5" spans="1:7" ht="15.6" x14ac:dyDescent="0.3">
      <c r="A5" s="159" t="s">
        <v>57</v>
      </c>
      <c r="B5" s="150">
        <v>836803.85599999991</v>
      </c>
      <c r="C5" s="150">
        <v>682231.94200000004</v>
      </c>
      <c r="D5" s="150">
        <f>B5+C5</f>
        <v>1519035.798</v>
      </c>
      <c r="E5" s="150">
        <v>1164225.2750000001</v>
      </c>
      <c r="F5" s="150">
        <v>975135.05700000003</v>
      </c>
      <c r="G5" s="150">
        <f>E5+F5</f>
        <v>2139360.3320000004</v>
      </c>
    </row>
    <row r="6" spans="1:7" ht="15.6" x14ac:dyDescent="0.3">
      <c r="A6" s="159" t="s">
        <v>58</v>
      </c>
      <c r="B6" s="151">
        <v>350037.92300000001</v>
      </c>
      <c r="C6" s="151">
        <v>243871.90299999999</v>
      </c>
      <c r="D6" s="151">
        <f>B6+C6</f>
        <v>593909.826</v>
      </c>
      <c r="E6" s="151">
        <v>432167.58100000006</v>
      </c>
      <c r="F6" s="151">
        <v>329752.36800000002</v>
      </c>
      <c r="G6" s="151">
        <f>E6+F6</f>
        <v>761919.94900000002</v>
      </c>
    </row>
    <row r="7" spans="1:7" ht="15.6" x14ac:dyDescent="0.3">
      <c r="A7" s="160" t="s">
        <v>61</v>
      </c>
      <c r="B7" s="157">
        <f>SUM(B5:B6)</f>
        <v>1186841.7789999999</v>
      </c>
      <c r="C7" s="157">
        <f t="shared" ref="C7:D7" si="0">SUM(C5:C6)</f>
        <v>926103.84499999997</v>
      </c>
      <c r="D7" s="157">
        <f t="shared" si="0"/>
        <v>2112945.6239999998</v>
      </c>
      <c r="E7" s="157">
        <f>SUM(E5:E6)</f>
        <v>1596392.8560000001</v>
      </c>
      <c r="F7" s="157">
        <f t="shared" ref="F7:G7" si="1">SUM(F5:F6)</f>
        <v>1304887.425</v>
      </c>
      <c r="G7" s="157">
        <f t="shared" si="1"/>
        <v>2901280.2810000004</v>
      </c>
    </row>
    <row r="8" spans="1:7" ht="15.6" x14ac:dyDescent="0.3">
      <c r="A8" s="152" t="s">
        <v>69</v>
      </c>
      <c r="B8" s="231"/>
      <c r="C8" s="231"/>
      <c r="D8" s="149"/>
      <c r="E8" s="231"/>
      <c r="F8" s="231"/>
      <c r="G8" s="168"/>
    </row>
    <row r="9" spans="1:7" ht="15.6" x14ac:dyDescent="0.3">
      <c r="A9" s="161" t="s">
        <v>64</v>
      </c>
      <c r="B9" s="153">
        <v>12.048999999999999</v>
      </c>
      <c r="C9" s="153">
        <v>8.4446666666666665</v>
      </c>
      <c r="D9" s="153">
        <v>10.246833333333333</v>
      </c>
      <c r="E9" s="153">
        <v>28.670333333333332</v>
      </c>
      <c r="F9" s="153">
        <v>35.055666666666674</v>
      </c>
      <c r="G9" s="153">
        <v>31.863</v>
      </c>
    </row>
    <row r="10" spans="1:7" ht="15.6" x14ac:dyDescent="0.3">
      <c r="A10" s="161" t="s">
        <v>75</v>
      </c>
      <c r="B10" s="154">
        <v>0.5903333333333336</v>
      </c>
      <c r="C10" s="154">
        <v>0.62333333333333374</v>
      </c>
      <c r="D10" s="154">
        <v>0.60683333333333367</v>
      </c>
      <c r="E10" s="154">
        <v>3.8103333333333333</v>
      </c>
      <c r="F10" s="154">
        <v>5.0476666666666663</v>
      </c>
      <c r="G10" s="154">
        <v>4.4289999999999994</v>
      </c>
    </row>
    <row r="11" spans="1:7" ht="15.6" x14ac:dyDescent="0.3">
      <c r="A11" s="161" t="s">
        <v>70</v>
      </c>
      <c r="B11" s="155">
        <v>1.6020000000000003</v>
      </c>
      <c r="C11" s="155">
        <v>2.2476666666666665</v>
      </c>
      <c r="D11" s="155">
        <v>1.9248333333333334</v>
      </c>
      <c r="E11" s="155">
        <v>2.0196666666666667</v>
      </c>
      <c r="F11" s="155">
        <v>2.66</v>
      </c>
      <c r="G11" s="155">
        <v>2.3398333333333334</v>
      </c>
    </row>
    <row r="12" spans="1:7" ht="15.6" x14ac:dyDescent="0.3">
      <c r="A12" s="161" t="s">
        <v>66</v>
      </c>
      <c r="B12" s="156">
        <v>69.430999999999997</v>
      </c>
      <c r="C12" s="156">
        <v>74.358666666666664</v>
      </c>
      <c r="D12" s="156">
        <v>71.894833333333338</v>
      </c>
      <c r="E12" s="156">
        <v>124.59466666666665</v>
      </c>
      <c r="F12" s="156">
        <v>159.62833333333333</v>
      </c>
      <c r="G12" s="156">
        <v>142.11150000000001</v>
      </c>
    </row>
    <row r="13" spans="1:7" ht="15.6" x14ac:dyDescent="0.3">
      <c r="A13" s="161" t="s">
        <v>71</v>
      </c>
      <c r="B13" s="156">
        <v>4.7233333333333336</v>
      </c>
      <c r="C13" s="156">
        <v>3.594666666666666</v>
      </c>
      <c r="D13" s="156">
        <v>4.1589999999999998</v>
      </c>
      <c r="E13" s="156">
        <v>15.457000000000001</v>
      </c>
      <c r="F13" s="156">
        <v>20.163666666666668</v>
      </c>
      <c r="G13" s="156">
        <v>17.810333333333332</v>
      </c>
    </row>
    <row r="14" spans="1:7" ht="15.6" x14ac:dyDescent="0.3">
      <c r="A14" s="162" t="s">
        <v>61</v>
      </c>
      <c r="B14" s="158">
        <f>SUM(B9:B13)</f>
        <v>88.395666666666656</v>
      </c>
      <c r="C14" s="158">
        <f t="shared" ref="C14:D14" si="2">SUM(C9:C13)</f>
        <v>89.268999999999991</v>
      </c>
      <c r="D14" s="158">
        <f t="shared" si="2"/>
        <v>88.832333333333352</v>
      </c>
      <c r="E14" s="158">
        <f>SUM(E9:E13)</f>
        <v>174.55199999999996</v>
      </c>
      <c r="F14" s="158">
        <f t="shared" ref="F14:G14" si="3">SUM(F9:F13)</f>
        <v>222.55533333333332</v>
      </c>
      <c r="G14" s="158">
        <f t="shared" si="3"/>
        <v>198.55366666666669</v>
      </c>
    </row>
  </sheetData>
  <protectedRanges>
    <protectedRange password="CA04" sqref="A1:G14" name="Диапазон2"/>
  </protectedRanges>
  <mergeCells count="4">
    <mergeCell ref="A1:G1"/>
    <mergeCell ref="E2:G2"/>
    <mergeCell ref="B2:D2"/>
    <mergeCell ref="A2:A3"/>
  </mergeCells>
  <pageMargins left="0.25" right="0.25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1. Выработка электроэнергии</vt:lpstr>
      <vt:lpstr>2. Отпуск теплоэнергии</vt:lpstr>
      <vt:lpstr>3. УРУТ</vt:lpstr>
      <vt:lpstr>4. КИУМ</vt:lpstr>
      <vt:lpstr>5. Реализация э.э. и мощности</vt:lpstr>
      <vt:lpstr>6. Покупка э.э. и мощности</vt:lpstr>
      <vt:lpstr>'1. Выработка электроэнергии'!Область_печати</vt:lpstr>
    </vt:vector>
  </TitlesOfParts>
  <Company>JSC TGC1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Игнатова Елена Павловна</dc:creator>
  <cp:lastModifiedBy>Митюшкина Елена Павловна</cp:lastModifiedBy>
  <cp:lastPrinted>2020-10-23T13:38:44Z</cp:lastPrinted>
  <dcterms:created xsi:type="dcterms:W3CDTF">2019-05-24T06:43:52Z</dcterms:created>
  <dcterms:modified xsi:type="dcterms:W3CDTF">2021-07-28T13:36:35Z</dcterms:modified>
</cp:coreProperties>
</file>