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21\1 кв\Производство\"/>
    </mc:Choice>
  </mc:AlternateContent>
  <bookViews>
    <workbookView xWindow="0" yWindow="0" windowWidth="28800" windowHeight="11100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</sheets>
  <definedNames>
    <definedName name="_xlnm.Print_Area" localSheetId="0">'1. Выработка электроэнергии'!$A$1:$A$36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S5" i="1" l="1"/>
  <c r="I5" i="1"/>
  <c r="E5" i="1"/>
  <c r="J5" i="1" l="1"/>
  <c r="O5" i="1" s="1"/>
  <c r="T5" i="1" s="1"/>
  <c r="X25" i="3" l="1"/>
  <c r="W23" i="3"/>
  <c r="V23" i="3"/>
  <c r="U23" i="3"/>
  <c r="X22" i="3"/>
  <c r="X21" i="3"/>
  <c r="W19" i="3"/>
  <c r="V19" i="3"/>
  <c r="U19" i="3"/>
  <c r="X18" i="3"/>
  <c r="X17" i="3"/>
  <c r="X16" i="3"/>
  <c r="W14" i="3"/>
  <c r="V14" i="3"/>
  <c r="U14" i="3"/>
  <c r="X13" i="3"/>
  <c r="X12" i="3"/>
  <c r="X11" i="3"/>
  <c r="X10" i="3"/>
  <c r="X9" i="3"/>
  <c r="X8" i="3"/>
  <c r="X7" i="3"/>
  <c r="X6" i="3"/>
  <c r="X5" i="3"/>
  <c r="I14" i="7"/>
  <c r="I7" i="7"/>
  <c r="I18" i="6"/>
  <c r="I11" i="6"/>
  <c r="W36" i="1"/>
  <c r="V36" i="1"/>
  <c r="U36" i="1"/>
  <c r="W35" i="1"/>
  <c r="V35" i="1"/>
  <c r="U35" i="1"/>
  <c r="X30" i="1"/>
  <c r="W28" i="1"/>
  <c r="V28" i="1"/>
  <c r="U28" i="1"/>
  <c r="X27" i="1"/>
  <c r="X26" i="1"/>
  <c r="X25" i="1"/>
  <c r="X24" i="1"/>
  <c r="W22" i="1"/>
  <c r="V22" i="1"/>
  <c r="U22" i="1"/>
  <c r="X21" i="1"/>
  <c r="X20" i="1"/>
  <c r="X19" i="1"/>
  <c r="X18" i="1"/>
  <c r="W16" i="1"/>
  <c r="V16" i="1"/>
  <c r="U16" i="1"/>
  <c r="X15" i="1"/>
  <c r="X14" i="1"/>
  <c r="X13" i="1"/>
  <c r="X12" i="1"/>
  <c r="X11" i="1"/>
  <c r="X10" i="1"/>
  <c r="X9" i="1"/>
  <c r="X8" i="1"/>
  <c r="X7" i="1"/>
  <c r="X6" i="1"/>
  <c r="X5" i="1"/>
  <c r="U32" i="1" l="1"/>
  <c r="U33" i="1" s="1"/>
  <c r="X23" i="3"/>
  <c r="W32" i="1"/>
  <c r="U27" i="3"/>
  <c r="U28" i="3" s="1"/>
  <c r="X19" i="3"/>
  <c r="W27" i="3"/>
  <c r="W28" i="3" s="1"/>
  <c r="V27" i="3"/>
  <c r="V28" i="3" s="1"/>
  <c r="X14" i="3"/>
  <c r="V32" i="1"/>
  <c r="V33" i="1" s="1"/>
  <c r="X28" i="1"/>
  <c r="X22" i="1"/>
  <c r="X35" i="1"/>
  <c r="X16" i="1"/>
  <c r="X36" i="1"/>
  <c r="S22" i="3"/>
  <c r="W33" i="1" l="1"/>
  <c r="X27" i="3"/>
  <c r="X32" i="1"/>
  <c r="X33" i="1" l="1"/>
  <c r="X28" i="3"/>
  <c r="S25" i="3"/>
  <c r="S24" i="1"/>
  <c r="S25" i="1"/>
  <c r="S26" i="1"/>
  <c r="S27" i="1"/>
  <c r="D5" i="7" l="1"/>
  <c r="N30" i="1"/>
  <c r="N27" i="1"/>
  <c r="N26" i="1"/>
  <c r="N25" i="1"/>
  <c r="N24" i="1"/>
  <c r="N21" i="1"/>
  <c r="N20" i="1"/>
  <c r="N19" i="1"/>
  <c r="N18" i="1"/>
  <c r="N15" i="1"/>
  <c r="N14" i="1"/>
  <c r="N13" i="1"/>
  <c r="N12" i="1"/>
  <c r="N11" i="1"/>
  <c r="N10" i="1"/>
  <c r="N9" i="1"/>
  <c r="N8" i="1"/>
  <c r="N7" i="1"/>
  <c r="N6" i="1"/>
  <c r="F16" i="1" l="1"/>
  <c r="G28" i="1"/>
  <c r="H28" i="1"/>
  <c r="H22" i="1"/>
  <c r="G22" i="1"/>
  <c r="F22" i="1"/>
  <c r="F28" i="1"/>
  <c r="D28" i="1"/>
  <c r="C28" i="1"/>
  <c r="B28" i="1"/>
  <c r="D16" i="1"/>
  <c r="C16" i="1"/>
  <c r="B16" i="1"/>
  <c r="D22" i="1"/>
  <c r="C22" i="1"/>
  <c r="B22" i="1"/>
  <c r="I19" i="1"/>
  <c r="F32" i="1" l="1"/>
  <c r="I28" i="1"/>
  <c r="D18" i="6" l="1"/>
  <c r="E17" i="3" l="1"/>
  <c r="E18" i="3"/>
  <c r="B35" i="1"/>
  <c r="E6" i="1"/>
  <c r="H14" i="7" l="1"/>
  <c r="G14" i="7"/>
  <c r="E14" i="7"/>
  <c r="D14" i="7"/>
  <c r="C14" i="7"/>
  <c r="B14" i="7"/>
  <c r="G7" i="7"/>
  <c r="E7" i="7"/>
  <c r="C7" i="7"/>
  <c r="B7" i="7"/>
  <c r="H6" i="7"/>
  <c r="F6" i="7"/>
  <c r="D6" i="7"/>
  <c r="H5" i="7"/>
  <c r="F5" i="7"/>
  <c r="H18" i="6"/>
  <c r="G18" i="6"/>
  <c r="F18" i="6"/>
  <c r="E18" i="6"/>
  <c r="C18" i="6"/>
  <c r="B18" i="6"/>
  <c r="G11" i="6"/>
  <c r="C11" i="6"/>
  <c r="B11" i="6"/>
  <c r="H10" i="6"/>
  <c r="F10" i="6"/>
  <c r="D10" i="6"/>
  <c r="H9" i="6"/>
  <c r="F9" i="6"/>
  <c r="D9" i="6"/>
  <c r="D7" i="6"/>
  <c r="H6" i="6"/>
  <c r="F6" i="6"/>
  <c r="D6" i="6"/>
  <c r="H5" i="6"/>
  <c r="F5" i="6"/>
  <c r="D5" i="6"/>
  <c r="N25" i="3"/>
  <c r="I25" i="3"/>
  <c r="E25" i="3"/>
  <c r="R23" i="3"/>
  <c r="Q23" i="3"/>
  <c r="P23" i="3"/>
  <c r="M23" i="3"/>
  <c r="L23" i="3"/>
  <c r="K23" i="3"/>
  <c r="H23" i="3"/>
  <c r="G23" i="3"/>
  <c r="F23" i="3"/>
  <c r="D23" i="3"/>
  <c r="C23" i="3"/>
  <c r="B23" i="3"/>
  <c r="N22" i="3"/>
  <c r="I22" i="3"/>
  <c r="E22" i="3"/>
  <c r="S21" i="3"/>
  <c r="S23" i="3" s="1"/>
  <c r="N21" i="3"/>
  <c r="I21" i="3"/>
  <c r="E21" i="3"/>
  <c r="R19" i="3"/>
  <c r="Q19" i="3"/>
  <c r="P19" i="3"/>
  <c r="M19" i="3"/>
  <c r="L19" i="3"/>
  <c r="K19" i="3"/>
  <c r="H19" i="3"/>
  <c r="G19" i="3"/>
  <c r="F19" i="3"/>
  <c r="D19" i="3"/>
  <c r="C19" i="3"/>
  <c r="B19" i="3"/>
  <c r="S18" i="3"/>
  <c r="N18" i="3"/>
  <c r="I18" i="3"/>
  <c r="S17" i="3"/>
  <c r="N17" i="3"/>
  <c r="I17" i="3"/>
  <c r="J17" i="3" s="1"/>
  <c r="S16" i="3"/>
  <c r="N16" i="3"/>
  <c r="I16" i="3"/>
  <c r="E16" i="3"/>
  <c r="R14" i="3"/>
  <c r="Q14" i="3"/>
  <c r="P14" i="3"/>
  <c r="M14" i="3"/>
  <c r="L14" i="3"/>
  <c r="K14" i="3"/>
  <c r="H14" i="3"/>
  <c r="G14" i="3"/>
  <c r="F14" i="3"/>
  <c r="D14" i="3"/>
  <c r="C14" i="3"/>
  <c r="B14" i="3"/>
  <c r="S13" i="3"/>
  <c r="N13" i="3"/>
  <c r="I13" i="3"/>
  <c r="E13" i="3"/>
  <c r="S12" i="3"/>
  <c r="N12" i="3"/>
  <c r="I12" i="3"/>
  <c r="E12" i="3"/>
  <c r="S11" i="3"/>
  <c r="N11" i="3"/>
  <c r="I11" i="3"/>
  <c r="E11" i="3"/>
  <c r="S10" i="3"/>
  <c r="N10" i="3"/>
  <c r="I10" i="3"/>
  <c r="E10" i="3"/>
  <c r="S9" i="3"/>
  <c r="N9" i="3"/>
  <c r="I9" i="3"/>
  <c r="E9" i="3"/>
  <c r="S8" i="3"/>
  <c r="N8" i="3"/>
  <c r="I8" i="3"/>
  <c r="E8" i="3"/>
  <c r="S7" i="3"/>
  <c r="N7" i="3"/>
  <c r="I7" i="3"/>
  <c r="E7" i="3"/>
  <c r="S6" i="3"/>
  <c r="N6" i="3"/>
  <c r="I6" i="3"/>
  <c r="E6" i="3"/>
  <c r="S5" i="3"/>
  <c r="N5" i="3"/>
  <c r="I5" i="3"/>
  <c r="E5" i="3"/>
  <c r="R36" i="1"/>
  <c r="Q36" i="1"/>
  <c r="P36" i="1"/>
  <c r="M36" i="1"/>
  <c r="L36" i="1"/>
  <c r="K36" i="1"/>
  <c r="H36" i="1"/>
  <c r="G36" i="1"/>
  <c r="F36" i="1"/>
  <c r="D36" i="1"/>
  <c r="C36" i="1"/>
  <c r="B36" i="1"/>
  <c r="R35" i="1"/>
  <c r="Q35" i="1"/>
  <c r="P35" i="1"/>
  <c r="M35" i="1"/>
  <c r="L35" i="1"/>
  <c r="K35" i="1"/>
  <c r="H35" i="1"/>
  <c r="G35" i="1"/>
  <c r="F35" i="1"/>
  <c r="D35" i="1"/>
  <c r="C35" i="1"/>
  <c r="S30" i="1"/>
  <c r="I30" i="1"/>
  <c r="E30" i="1"/>
  <c r="R28" i="1"/>
  <c r="Q28" i="1"/>
  <c r="P28" i="1"/>
  <c r="M28" i="1"/>
  <c r="L28" i="1"/>
  <c r="K28" i="1"/>
  <c r="I27" i="1"/>
  <c r="E27" i="1"/>
  <c r="I26" i="1"/>
  <c r="E26" i="1"/>
  <c r="I25" i="1"/>
  <c r="E25" i="1"/>
  <c r="I24" i="1"/>
  <c r="E24" i="1"/>
  <c r="R22" i="1"/>
  <c r="Q22" i="1"/>
  <c r="P22" i="1"/>
  <c r="M22" i="1"/>
  <c r="L22" i="1"/>
  <c r="K22" i="1"/>
  <c r="S21" i="1"/>
  <c r="I21" i="1"/>
  <c r="E21" i="1"/>
  <c r="S20" i="1"/>
  <c r="I20" i="1"/>
  <c r="E20" i="1"/>
  <c r="S19" i="1"/>
  <c r="E19" i="1"/>
  <c r="S18" i="1"/>
  <c r="I18" i="1"/>
  <c r="E18" i="1"/>
  <c r="R16" i="1"/>
  <c r="Q16" i="1"/>
  <c r="P16" i="1"/>
  <c r="M16" i="1"/>
  <c r="L16" i="1"/>
  <c r="K16" i="1"/>
  <c r="H16" i="1"/>
  <c r="G16" i="1"/>
  <c r="S15" i="1"/>
  <c r="I15" i="1"/>
  <c r="E15" i="1"/>
  <c r="S14" i="1"/>
  <c r="I14" i="1"/>
  <c r="E14" i="1"/>
  <c r="S13" i="1"/>
  <c r="I13" i="1"/>
  <c r="E13" i="1"/>
  <c r="S12" i="1"/>
  <c r="I12" i="1"/>
  <c r="E12" i="1"/>
  <c r="S11" i="1"/>
  <c r="I11" i="1"/>
  <c r="E11" i="1"/>
  <c r="S10" i="1"/>
  <c r="I10" i="1"/>
  <c r="E10" i="1"/>
  <c r="S9" i="1"/>
  <c r="I9" i="1"/>
  <c r="E9" i="1"/>
  <c r="S8" i="1"/>
  <c r="I8" i="1"/>
  <c r="E8" i="1"/>
  <c r="S7" i="1"/>
  <c r="I7" i="1"/>
  <c r="E7" i="1"/>
  <c r="S6" i="1"/>
  <c r="I6" i="1"/>
  <c r="J19" i="1" l="1"/>
  <c r="J11" i="1"/>
  <c r="J20" i="1"/>
  <c r="J24" i="1"/>
  <c r="J26" i="1"/>
  <c r="J12" i="1"/>
  <c r="J21" i="1"/>
  <c r="J9" i="1"/>
  <c r="J30" i="1"/>
  <c r="J14" i="1"/>
  <c r="J7" i="1"/>
  <c r="J8" i="1"/>
  <c r="J13" i="1"/>
  <c r="J27" i="1"/>
  <c r="J10" i="1"/>
  <c r="J15" i="1"/>
  <c r="J18" i="1"/>
  <c r="J25" i="1"/>
  <c r="J6" i="1"/>
  <c r="E19" i="3"/>
  <c r="N16" i="1"/>
  <c r="N22" i="1"/>
  <c r="N28" i="1"/>
  <c r="P32" i="1"/>
  <c r="L32" i="1"/>
  <c r="L33" i="1" s="1"/>
  <c r="S36" i="1"/>
  <c r="I22" i="1"/>
  <c r="G32" i="1"/>
  <c r="G33" i="1" s="1"/>
  <c r="H32" i="1"/>
  <c r="N19" i="3"/>
  <c r="I19" i="3"/>
  <c r="S14" i="3"/>
  <c r="O8" i="3"/>
  <c r="O9" i="3"/>
  <c r="D7" i="7"/>
  <c r="O5" i="3"/>
  <c r="O7" i="3"/>
  <c r="D27" i="3"/>
  <c r="D28" i="3" s="1"/>
  <c r="O21" i="1"/>
  <c r="O20" i="1"/>
  <c r="E16" i="1"/>
  <c r="P27" i="3"/>
  <c r="L27" i="3"/>
  <c r="S35" i="1"/>
  <c r="F7" i="7"/>
  <c r="H7" i="7"/>
  <c r="F14" i="7"/>
  <c r="D11" i="6"/>
  <c r="Q27" i="3"/>
  <c r="Q28" i="3" s="1"/>
  <c r="T22" i="3"/>
  <c r="K27" i="3"/>
  <c r="R27" i="3"/>
  <c r="R28" i="3" s="1"/>
  <c r="S19" i="3"/>
  <c r="M27" i="3"/>
  <c r="M28" i="3" s="1"/>
  <c r="T17" i="3"/>
  <c r="N14" i="3"/>
  <c r="O11" i="3"/>
  <c r="O12" i="3"/>
  <c r="O13" i="3"/>
  <c r="O25" i="3"/>
  <c r="I23" i="3"/>
  <c r="T21" i="3"/>
  <c r="G27" i="3"/>
  <c r="J21" i="3"/>
  <c r="F27" i="3"/>
  <c r="F28" i="3" s="1"/>
  <c r="T18" i="3"/>
  <c r="H27" i="3"/>
  <c r="H28" i="3" s="1"/>
  <c r="T6" i="3"/>
  <c r="T10" i="3"/>
  <c r="T25" i="3"/>
  <c r="C27" i="3"/>
  <c r="C28" i="3" s="1"/>
  <c r="E23" i="3"/>
  <c r="T16" i="3"/>
  <c r="J16" i="3"/>
  <c r="B27" i="3"/>
  <c r="B28" i="3" s="1"/>
  <c r="T12" i="3"/>
  <c r="T13" i="3"/>
  <c r="J5" i="3"/>
  <c r="J9" i="3"/>
  <c r="J13" i="3"/>
  <c r="T5" i="3"/>
  <c r="T9" i="3"/>
  <c r="T7" i="3"/>
  <c r="J7" i="3"/>
  <c r="E14" i="3"/>
  <c r="I14" i="3"/>
  <c r="T8" i="3"/>
  <c r="J8" i="3"/>
  <c r="N23" i="3"/>
  <c r="O6" i="3"/>
  <c r="O10" i="3"/>
  <c r="J12" i="3"/>
  <c r="O17" i="3"/>
  <c r="O22" i="3"/>
  <c r="J25" i="3"/>
  <c r="O18" i="3"/>
  <c r="J11" i="3"/>
  <c r="T11" i="3"/>
  <c r="O16" i="3"/>
  <c r="J18" i="3"/>
  <c r="O21" i="3"/>
  <c r="J6" i="3"/>
  <c r="J10" i="3"/>
  <c r="J22" i="3"/>
  <c r="N35" i="1"/>
  <c r="N36" i="1"/>
  <c r="I16" i="1"/>
  <c r="E28" i="1"/>
  <c r="O25" i="1"/>
  <c r="O27" i="1"/>
  <c r="Q32" i="1"/>
  <c r="Q33" i="1" s="1"/>
  <c r="O24" i="1"/>
  <c r="O26" i="1"/>
  <c r="D32" i="1"/>
  <c r="D33" i="1" s="1"/>
  <c r="M32" i="1"/>
  <c r="M33" i="1" s="1"/>
  <c r="R32" i="1"/>
  <c r="S28" i="1"/>
  <c r="F33" i="1"/>
  <c r="B32" i="1"/>
  <c r="B33" i="1" s="1"/>
  <c r="E22" i="1"/>
  <c r="O18" i="1"/>
  <c r="K32" i="1"/>
  <c r="E35" i="1"/>
  <c r="E36" i="1"/>
  <c r="C32" i="1"/>
  <c r="C33" i="1" s="1"/>
  <c r="S16" i="1"/>
  <c r="S22" i="1"/>
  <c r="I35" i="1"/>
  <c r="I36" i="1"/>
  <c r="O19" i="1"/>
  <c r="O30" i="1"/>
  <c r="J28" i="1" l="1"/>
  <c r="J35" i="1"/>
  <c r="J16" i="1"/>
  <c r="J36" i="1"/>
  <c r="J22" i="1"/>
  <c r="S27" i="3"/>
  <c r="S28" i="3" s="1"/>
  <c r="P28" i="3"/>
  <c r="R33" i="1"/>
  <c r="O6" i="1"/>
  <c r="O10" i="1"/>
  <c r="P33" i="1"/>
  <c r="T26" i="1"/>
  <c r="T25" i="1"/>
  <c r="T27" i="1"/>
  <c r="O22" i="1"/>
  <c r="I27" i="3"/>
  <c r="N32" i="1"/>
  <c r="T18" i="1"/>
  <c r="T24" i="1"/>
  <c r="T20" i="1"/>
  <c r="T21" i="1"/>
  <c r="O12" i="1"/>
  <c r="O15" i="1"/>
  <c r="O14" i="1"/>
  <c r="O8" i="1"/>
  <c r="E32" i="1"/>
  <c r="I32" i="1"/>
  <c r="H33" i="1"/>
  <c r="G28" i="3"/>
  <c r="E27" i="3"/>
  <c r="K28" i="3"/>
  <c r="L28" i="3"/>
  <c r="N27" i="3"/>
  <c r="S32" i="1"/>
  <c r="J23" i="3"/>
  <c r="T23" i="3"/>
  <c r="J19" i="3"/>
  <c r="T19" i="3"/>
  <c r="J14" i="3"/>
  <c r="O19" i="3"/>
  <c r="O14" i="3"/>
  <c r="O23" i="3"/>
  <c r="T14" i="3"/>
  <c r="O28" i="1"/>
  <c r="O7" i="1"/>
  <c r="T30" i="1"/>
  <c r="O13" i="1"/>
  <c r="O11" i="1"/>
  <c r="T19" i="1"/>
  <c r="K33" i="1"/>
  <c r="N33" i="1" s="1"/>
  <c r="O9" i="1"/>
  <c r="T10" i="1" l="1"/>
  <c r="T6" i="1"/>
  <c r="J32" i="1"/>
  <c r="S33" i="1"/>
  <c r="N28" i="3"/>
  <c r="T28" i="1"/>
  <c r="T15" i="1"/>
  <c r="J27" i="3"/>
  <c r="J28" i="3" s="1"/>
  <c r="T22" i="1"/>
  <c r="T12" i="1"/>
  <c r="T14" i="1"/>
  <c r="T8" i="1"/>
  <c r="O16" i="1"/>
  <c r="E28" i="3"/>
  <c r="E33" i="1"/>
  <c r="I28" i="3"/>
  <c r="O27" i="3"/>
  <c r="T27" i="3"/>
  <c r="T11" i="1"/>
  <c r="T7" i="1"/>
  <c r="I33" i="1"/>
  <c r="T9" i="1"/>
  <c r="O35" i="1"/>
  <c r="O36" i="1"/>
  <c r="T13" i="1"/>
  <c r="J33" i="1" l="1"/>
  <c r="T36" i="1"/>
  <c r="T16" i="1"/>
  <c r="T28" i="3"/>
  <c r="O28" i="3"/>
  <c r="T35" i="1"/>
  <c r="O32" i="1"/>
  <c r="T32" i="1" l="1"/>
  <c r="O33" i="1"/>
  <c r="T33" i="1" l="1"/>
  <c r="E11" i="6" l="1"/>
  <c r="H11" i="6" s="1"/>
  <c r="F7" i="6"/>
  <c r="H7" i="6"/>
  <c r="F11" i="6" l="1"/>
</calcChain>
</file>

<file path=xl/sharedStrings.xml><?xml version="1.0" encoding="utf-8"?>
<sst xmlns="http://schemas.openxmlformats.org/spreadsheetml/2006/main" count="252" uniqueCount="93">
  <si>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</si>
  <si>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</si>
  <si>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</si>
  <si>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</si>
  <si>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</si>
  <si>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</si>
  <si>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</si>
  <si>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</si>
  <si>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</si>
  <si>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1 П</t>
  </si>
  <si>
    <t>июль</t>
  </si>
  <si>
    <t>август</t>
  </si>
  <si>
    <t>сентябрь</t>
  </si>
  <si>
    <t>3 кв</t>
  </si>
  <si>
    <t>9 мес</t>
  </si>
  <si>
    <t>октябрь</t>
  </si>
  <si>
    <t>ноябрь</t>
  </si>
  <si>
    <t>декабрь</t>
  </si>
  <si>
    <t>4 кв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</si>
  <si>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</si>
  <si>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</si>
  <si>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</si>
  <si>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</si>
  <si>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</si>
  <si>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</si>
  <si>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</si>
  <si>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</si>
  <si>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</si>
  <si>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</si>
  <si>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</si>
  <si>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</si>
  <si>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</si>
  <si>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</si>
  <si>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</si>
  <si>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</si>
  <si>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</si>
  <si>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</si>
  <si>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</si>
  <si>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</si>
  <si>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</si>
  <si>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</si>
  <si>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</si>
  <si>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</si>
  <si>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</si>
  <si>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</si>
  <si>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</si>
  <si>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</si>
  <si>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</si>
  <si>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</si>
  <si>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1  П</t>
  </si>
  <si>
    <t>Удельный расход условного топлива на отпуск электрической и тепловой энергии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</si>
  <si>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</si>
  <si>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</si>
  <si>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</si>
  <si>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</si>
  <si>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</si>
  <si>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</si>
  <si>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</si>
  <si>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</si>
  <si>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</si>
  <si>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</si>
  <si>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</si>
  <si>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</si>
  <si>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</si>
  <si>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</si>
  <si>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</si>
  <si>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</si>
  <si>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</si>
  <si>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</si>
  <si>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</si>
  <si>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</si>
  <si>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</si>
  <si>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</si>
  <si>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</si>
  <si>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</si>
  <si>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</si>
  <si>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</si>
  <si>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</si>
  <si>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</si>
  <si>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</si>
  <si>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</si>
  <si>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</si>
  <si>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</si>
  <si>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</si>
  <si>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</si>
  <si>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</si>
  <si>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СДМ</t>
  </si>
  <si>
    <t>АО "Мурманская ТЭЦ"</t>
  </si>
  <si>
    <t>Всего "ТГК-1" без учета АО "Мурманская ТЭЦ"</t>
  </si>
  <si>
    <t>Всего "ТГК-1" с учетом АО "Мурманская ТЭЦ"</t>
  </si>
  <si>
    <t>АО «Мурманская ТЭЦ»</t>
  </si>
  <si>
    <t>АО "Мурманская ТЭЦ" (с учетом котельных)</t>
  </si>
  <si>
    <t>СДД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</si>
</sst>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%"/>
    <numFmt numFmtId="167" formatCode="_-* #,##0.00_р_._-;\-* #,##0.00_р_._-;_-* &quot;-&quot;??_р_._-;_-@_-"/>
  </numFmts>
  <fonts count="2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2" fillId="2" borderId="0" applyNumberFormat="0" applyBorder="0" applyAlignment="0" applyProtection="0"/>
    <xf numFmtId="0" fontId="8" fillId="0" borderId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3" fillId="0" borderId="0"/>
    <xf numFmtId="0" fontId="25" fillId="0" borderId="0"/>
    <xf numFmtId="0" fontId="21" fillId="0" borderId="0"/>
    <xf numFmtId="167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8" fillId="0" borderId="0"/>
  </cellStyleXfs>
  <cellXfs count="252">
    <xf numFmtId="0" fontId="0" fillId="0" borderId="0" xfId="0"/>
    <xf numFmtId="3" fontId="9" fillId="0" borderId="11" xfId="2" applyNumberFormat="1" applyFont="1" applyFill="1" applyBorder="1" applyProtection="1"/>
    <xf numFmtId="3" fontId="9" fillId="0" borderId="11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3" fontId="9" fillId="3" borderId="19" xfId="0" applyNumberFormat="1" applyFont="1" applyFill="1" applyBorder="1" applyProtection="1"/>
    <xf numFmtId="3" fontId="0" fillId="0" borderId="0" xfId="0" applyNumberFormat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7" xfId="2" applyNumberFormat="1" applyFont="1" applyFill="1" applyBorder="1" applyProtection="1"/>
    <xf numFmtId="3" fontId="9" fillId="3" borderId="17" xfId="0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0" fillId="3" borderId="0" xfId="0" applyFill="1" applyBorder="1"/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6" fillId="3" borderId="25" xfId="0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0" fontId="6" fillId="3" borderId="24" xfId="0" applyFont="1" applyFill="1" applyBorder="1" applyAlignment="1" applyProtection="1">
      <alignment vertical="center"/>
    </xf>
    <xf numFmtId="164" fontId="0" fillId="3" borderId="0" xfId="0" applyNumberFormat="1" applyFill="1" applyBorder="1"/>
    <xf numFmtId="164" fontId="0" fillId="3" borderId="0" xfId="0" applyNumberFormat="1" applyFill="1"/>
    <xf numFmtId="0" fontId="0" fillId="3" borderId="0" xfId="0" applyFill="1"/>
    <xf numFmtId="0" fontId="5" fillId="3" borderId="22" xfId="0" applyFont="1" applyFill="1" applyBorder="1" applyAlignment="1" applyProtection="1"/>
    <xf numFmtId="0" fontId="6" fillId="3" borderId="24" xfId="0" applyFont="1" applyFill="1" applyBorder="1" applyAlignment="1" applyProtection="1"/>
    <xf numFmtId="0" fontId="0" fillId="3" borderId="18" xfId="0" applyFill="1" applyBorder="1" applyAlignment="1" applyProtection="1"/>
    <xf numFmtId="0" fontId="0" fillId="3" borderId="21" xfId="0" applyFill="1" applyBorder="1" applyAlignment="1" applyProtection="1"/>
    <xf numFmtId="0" fontId="4" fillId="3" borderId="29" xfId="1" applyFont="1" applyFill="1" applyBorder="1" applyAlignment="1" applyProtection="1"/>
    <xf numFmtId="3" fontId="0" fillId="3" borderId="0" xfId="0" applyNumberFormat="1" applyFill="1"/>
    <xf numFmtId="0" fontId="4" fillId="4" borderId="6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3" fontId="4" fillId="4" borderId="32" xfId="1" applyNumberFormat="1" applyFont="1" applyFill="1" applyBorder="1" applyProtection="1"/>
    <xf numFmtId="3" fontId="4" fillId="4" borderId="30" xfId="1" applyNumberFormat="1" applyFont="1" applyFill="1" applyBorder="1" applyProtection="1"/>
    <xf numFmtId="0" fontId="4" fillId="4" borderId="33" xfId="1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vertical="center"/>
    </xf>
    <xf numFmtId="0" fontId="4" fillId="3" borderId="35" xfId="1" applyFont="1" applyFill="1" applyBorder="1" applyAlignment="1" applyProtection="1"/>
    <xf numFmtId="3" fontId="4" fillId="4" borderId="36" xfId="1" applyNumberFormat="1" applyFont="1" applyFill="1" applyBorder="1" applyProtection="1"/>
    <xf numFmtId="0" fontId="4" fillId="4" borderId="39" xfId="1" applyFont="1" applyFill="1" applyBorder="1" applyAlignment="1" applyProtection="1">
      <alignment horizontal="right"/>
    </xf>
    <xf numFmtId="3" fontId="4" fillId="4" borderId="40" xfId="1" applyNumberFormat="1" applyFont="1" applyFill="1" applyBorder="1" applyProtection="1"/>
    <xf numFmtId="3" fontId="4" fillId="4" borderId="41" xfId="1" applyNumberFormat="1" applyFont="1" applyFill="1" applyBorder="1" applyProtection="1"/>
    <xf numFmtId="3" fontId="4" fillId="4" borderId="39" xfId="1" applyNumberFormat="1" applyFont="1" applyFill="1" applyBorder="1" applyProtection="1"/>
    <xf numFmtId="3" fontId="4" fillId="4" borderId="38" xfId="1" applyNumberFormat="1" applyFont="1" applyFill="1" applyBorder="1" applyProtection="1"/>
    <xf numFmtId="0" fontId="5" fillId="0" borderId="46" xfId="0" applyFont="1" applyFill="1" applyBorder="1" applyAlignment="1"/>
    <xf numFmtId="0" fontId="6" fillId="0" borderId="47" xfId="0" applyFont="1" applyFill="1" applyBorder="1" applyAlignment="1"/>
    <xf numFmtId="0" fontId="6" fillId="0" borderId="48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0" fontId="6" fillId="0" borderId="0" xfId="0" applyFont="1" applyFill="1" applyBorder="1" applyAlignment="1"/>
    <xf numFmtId="0" fontId="6" fillId="0" borderId="15" xfId="0" applyFont="1" applyFill="1" applyBorder="1" applyAlignment="1"/>
    <xf numFmtId="0" fontId="0" fillId="0" borderId="0" xfId="0" applyFill="1" applyBorder="1" applyAlignment="1"/>
    <xf numFmtId="0" fontId="0" fillId="0" borderId="15" xfId="0" applyFill="1" applyBorder="1" applyAlignment="1"/>
    <xf numFmtId="3" fontId="9" fillId="0" borderId="47" xfId="0" applyNumberFormat="1" applyFont="1" applyFill="1" applyBorder="1"/>
    <xf numFmtId="3" fontId="11" fillId="0" borderId="19" xfId="0" applyNumberFormat="1" applyFont="1" applyFill="1" applyBorder="1" applyAlignment="1">
      <alignment wrapText="1"/>
    </xf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55" xfId="0" applyFont="1" applyFill="1" applyBorder="1" applyAlignment="1"/>
    <xf numFmtId="0" fontId="6" fillId="0" borderId="23" xfId="0" applyFont="1" applyFill="1" applyBorder="1" applyAlignment="1"/>
    <xf numFmtId="3" fontId="9" fillId="0" borderId="56" xfId="0" applyNumberFormat="1" applyFont="1" applyFill="1" applyBorder="1"/>
    <xf numFmtId="3" fontId="9" fillId="0" borderId="57" xfId="0" applyNumberFormat="1" applyFont="1" applyFill="1" applyBorder="1"/>
    <xf numFmtId="3" fontId="11" fillId="3" borderId="19" xfId="0" applyNumberFormat="1" applyFont="1" applyFill="1" applyBorder="1"/>
    <xf numFmtId="0" fontId="0" fillId="0" borderId="55" xfId="0" applyFill="1" applyBorder="1" applyAlignment="1"/>
    <xf numFmtId="0" fontId="0" fillId="0" borderId="23" xfId="0" applyFill="1" applyBorder="1" applyAlignment="1"/>
    <xf numFmtId="0" fontId="0" fillId="0" borderId="58" xfId="0" applyFill="1" applyBorder="1" applyAlignment="1"/>
    <xf numFmtId="0" fontId="0" fillId="0" borderId="59" xfId="0" applyFill="1" applyBorder="1" applyAlignment="1"/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51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51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47" xfId="0" applyNumberFormat="1" applyFont="1" applyBorder="1" applyAlignment="1">
      <alignment horizontal="center"/>
    </xf>
    <xf numFmtId="4" fontId="9" fillId="0" borderId="48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0" fontId="16" fillId="0" borderId="64" xfId="0" applyFont="1" applyBorder="1" applyAlignment="1">
      <alignment horizontal="justify" wrapText="1"/>
    </xf>
    <xf numFmtId="0" fontId="11" fillId="0" borderId="40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165" fontId="9" fillId="0" borderId="40" xfId="0" applyNumberFormat="1" applyFont="1" applyBorder="1" applyAlignment="1">
      <alignment horizontal="center" wrapText="1"/>
    </xf>
    <xf numFmtId="0" fontId="11" fillId="0" borderId="48" xfId="0" applyFont="1" applyBorder="1" applyAlignment="1">
      <alignment horizontal="center" vertical="center" wrapText="1"/>
    </xf>
    <xf numFmtId="165" fontId="0" fillId="0" borderId="0" xfId="0" applyNumberFormat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65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0" fontId="20" fillId="0" borderId="0" xfId="0" applyFont="1"/>
    <xf numFmtId="164" fontId="20" fillId="0" borderId="0" xfId="0" applyNumberFormat="1" applyFont="1"/>
    <xf numFmtId="0" fontId="15" fillId="6" borderId="0" xfId="1" applyFont="1" applyFill="1" applyBorder="1" applyAlignment="1">
      <alignment horizontal="left" vertical="center"/>
    </xf>
    <xf numFmtId="4" fontId="19" fillId="0" borderId="24" xfId="0" applyNumberFormat="1" applyFont="1" applyFill="1" applyBorder="1" applyAlignment="1">
      <alignment horizontal="center"/>
    </xf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45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52" xfId="1" applyFont="1" applyFill="1" applyBorder="1" applyAlignment="1">
      <alignment horizontal="left" vertical="center"/>
    </xf>
    <xf numFmtId="0" fontId="4" fillId="4" borderId="61" xfId="1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17" fillId="4" borderId="14" xfId="1" applyFont="1" applyFill="1" applyBorder="1" applyAlignment="1">
      <alignment vertical="center"/>
    </xf>
    <xf numFmtId="0" fontId="4" fillId="4" borderId="68" xfId="1" applyFont="1" applyFill="1" applyBorder="1" applyAlignment="1">
      <alignment horizontal="left" vertical="center" wrapText="1"/>
    </xf>
    <xf numFmtId="0" fontId="17" fillId="4" borderId="60" xfId="1" applyFont="1" applyFill="1" applyBorder="1"/>
    <xf numFmtId="165" fontId="11" fillId="5" borderId="47" xfId="0" applyNumberFormat="1" applyFont="1" applyFill="1" applyBorder="1" applyAlignment="1">
      <alignment horizontal="center" wrapText="1"/>
    </xf>
    <xf numFmtId="165" fontId="11" fillId="5" borderId="48" xfId="0" applyNumberFormat="1" applyFont="1" applyFill="1" applyBorder="1" applyAlignment="1">
      <alignment horizontal="center" wrapText="1"/>
    </xf>
    <xf numFmtId="0" fontId="6" fillId="0" borderId="5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0" fontId="6" fillId="0" borderId="49" xfId="0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51" xfId="0" applyNumberFormat="1" applyFont="1" applyFill="1" applyBorder="1" applyAlignment="1" applyProtection="1">
      <alignment vertical="center"/>
    </xf>
    <xf numFmtId="164" fontId="18" fillId="5" borderId="51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66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66" xfId="1" applyFont="1" applyFill="1" applyBorder="1" applyAlignment="1" applyProtection="1">
      <alignment vertical="center"/>
    </xf>
    <xf numFmtId="0" fontId="4" fillId="4" borderId="45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66" xfId="1" applyFont="1" applyFill="1" applyBorder="1" applyAlignment="1">
      <alignment vertical="center"/>
    </xf>
    <xf numFmtId="3" fontId="18" fillId="5" borderId="48" xfId="0" applyNumberFormat="1" applyFont="1" applyFill="1" applyBorder="1" applyAlignment="1">
      <alignment vertical="center"/>
    </xf>
    <xf numFmtId="164" fontId="18" fillId="5" borderId="48" xfId="0" applyNumberFormat="1" applyFont="1" applyFill="1" applyBorder="1" applyAlignment="1">
      <alignment vertical="center"/>
    </xf>
    <xf numFmtId="0" fontId="15" fillId="6" borderId="15" xfId="1" applyFont="1" applyFill="1" applyBorder="1" applyAlignment="1">
      <alignment horizontal="left" vertical="center"/>
    </xf>
    <xf numFmtId="0" fontId="6" fillId="0" borderId="15" xfId="0" applyFont="1" applyBorder="1" applyAlignment="1" applyProtection="1">
      <alignment vertical="center"/>
    </xf>
    <xf numFmtId="0" fontId="4" fillId="4" borderId="67" xfId="1" applyFont="1" applyFill="1" applyBorder="1" applyAlignment="1" applyProtection="1">
      <alignment horizontal="center" vertical="center"/>
    </xf>
    <xf numFmtId="0" fontId="14" fillId="4" borderId="67" xfId="1" applyFont="1" applyFill="1" applyBorder="1" applyAlignment="1">
      <alignment horizontal="center" vertical="center" wrapText="1"/>
    </xf>
    <xf numFmtId="0" fontId="14" fillId="4" borderId="69" xfId="1" applyFont="1" applyFill="1" applyBorder="1" applyAlignment="1">
      <alignment horizontal="center" vertical="center" wrapText="1"/>
    </xf>
    <xf numFmtId="166" fontId="0" fillId="3" borderId="0" xfId="3" applyNumberFormat="1" applyFont="1" applyFill="1"/>
    <xf numFmtId="9" fontId="0" fillId="3" borderId="0" xfId="3" applyFont="1" applyFill="1"/>
    <xf numFmtId="0" fontId="0" fillId="0" borderId="0" xfId="0"/>
    <xf numFmtId="166" fontId="0" fillId="0" borderId="0" xfId="3" applyNumberFormat="1" applyFont="1"/>
    <xf numFmtId="3" fontId="0" fillId="3" borderId="19" xfId="0" applyNumberFormat="1" applyFill="1" applyBorder="1" applyAlignment="1" applyProtection="1"/>
    <xf numFmtId="3" fontId="9" fillId="3" borderId="0" xfId="0" applyNumberFormat="1" applyFont="1" applyFill="1" applyBorder="1"/>
    <xf numFmtId="165" fontId="9" fillId="0" borderId="47" xfId="0" applyNumberFormat="1" applyFont="1" applyBorder="1" applyAlignment="1">
      <alignment horizontal="center" vertical="center" wrapText="1"/>
    </xf>
    <xf numFmtId="0" fontId="15" fillId="6" borderId="40" xfId="1" applyFont="1" applyFill="1" applyBorder="1" applyAlignment="1">
      <alignment horizontal="left" vertical="center"/>
    </xf>
    <xf numFmtId="0" fontId="15" fillId="6" borderId="55" xfId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" fillId="4" borderId="54" xfId="1" applyFont="1" applyFill="1" applyBorder="1" applyAlignment="1">
      <alignment horizontal="center" vertical="center"/>
    </xf>
    <xf numFmtId="0" fontId="0" fillId="0" borderId="0" xfId="0" applyBorder="1"/>
    <xf numFmtId="0" fontId="6" fillId="0" borderId="24" xfId="0" applyFont="1" applyFill="1" applyBorder="1" applyAlignment="1"/>
    <xf numFmtId="0" fontId="0" fillId="0" borderId="24" xfId="0" applyFill="1" applyBorder="1" applyAlignment="1"/>
    <xf numFmtId="0" fontId="0" fillId="0" borderId="72" xfId="0" applyFill="1" applyBorder="1" applyAlignment="1"/>
    <xf numFmtId="3" fontId="6" fillId="3" borderId="34" xfId="0" applyNumberFormat="1" applyFont="1" applyFill="1" applyBorder="1" applyAlignment="1" applyProtection="1">
      <alignment vertical="center"/>
    </xf>
    <xf numFmtId="0" fontId="0" fillId="3" borderId="15" xfId="0" applyFill="1" applyBorder="1"/>
    <xf numFmtId="0" fontId="0" fillId="0" borderId="15" xfId="0" applyBorder="1"/>
    <xf numFmtId="0" fontId="4" fillId="4" borderId="33" xfId="1" applyFont="1" applyFill="1" applyBorder="1" applyAlignment="1">
      <alignment horizontal="center" vertical="center" wrapText="1"/>
    </xf>
    <xf numFmtId="0" fontId="4" fillId="4" borderId="33" xfId="1" applyFont="1" applyFill="1" applyBorder="1" applyAlignment="1" applyProtection="1">
      <alignment horizontal="center" vertical="center" wrapText="1"/>
    </xf>
    <xf numFmtId="0" fontId="3" fillId="4" borderId="70" xfId="1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 applyProtection="1">
      <alignment horizontal="center" vertical="center"/>
    </xf>
    <xf numFmtId="0" fontId="3" fillId="4" borderId="37" xfId="1" applyFont="1" applyFill="1" applyBorder="1" applyAlignment="1" applyProtection="1">
      <alignment horizontal="center"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3" fillId="4" borderId="15" xfId="1" applyFont="1" applyFill="1" applyBorder="1" applyAlignment="1" applyProtection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37" xfId="1" applyFont="1" applyFill="1" applyBorder="1" applyAlignment="1">
      <alignment horizontal="center" vertical="center"/>
    </xf>
    <xf numFmtId="0" fontId="3" fillId="4" borderId="43" xfId="1" applyFont="1" applyFill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0" fontId="3" fillId="4" borderId="31" xfId="1" applyFont="1" applyFill="1" applyBorder="1" applyAlignment="1">
      <alignment horizontal="center" vertical="center"/>
    </xf>
    <xf numFmtId="0" fontId="3" fillId="4" borderId="71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37" xfId="1" applyFont="1" applyFill="1" applyBorder="1" applyAlignment="1">
      <alignment horizontal="center" vertical="center"/>
    </xf>
    <xf numFmtId="0" fontId="3" fillId="4" borderId="50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13" fillId="4" borderId="44" xfId="1" applyFont="1" applyFill="1" applyBorder="1" applyAlignment="1">
      <alignment horizontal="center" vertical="center" wrapText="1"/>
    </xf>
    <xf numFmtId="0" fontId="13" fillId="4" borderId="3" xfId="1" applyFont="1" applyFill="1" applyBorder="1" applyAlignment="1">
      <alignment horizontal="center"/>
    </xf>
    <xf numFmtId="0" fontId="13" fillId="4" borderId="37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horizontal="center" vertical="center"/>
    </xf>
    <xf numFmtId="0" fontId="3" fillId="4" borderId="42" xfId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horizontal="center" vertical="center" wrapText="1"/>
    </xf>
    <xf numFmtId="0" fontId="3" fillId="4" borderId="71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4" fillId="4" borderId="37" xfId="1" applyFont="1" applyFill="1" applyBorder="1" applyAlignment="1">
      <alignment horizontal="center" wrapText="1"/>
    </xf>
    <xf numFmtId="0" fontId="4" fillId="4" borderId="61" xfId="1" applyFont="1" applyFill="1" applyBorder="1" applyAlignment="1">
      <alignment horizontal="center" vertical="center"/>
    </xf>
    <xf numFmtId="0" fontId="13" fillId="4" borderId="62" xfId="1" applyFont="1" applyFill="1" applyBorder="1" applyAlignment="1">
      <alignment horizontal="center" wrapText="1"/>
    </xf>
    <xf numFmtId="0" fontId="13" fillId="4" borderId="63" xfId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13" fillId="4" borderId="5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37" xfId="1" applyFont="1" applyFill="1" applyBorder="1" applyAlignment="1">
      <alignment horizontal="center" vertical="center" wrapText="1"/>
    </xf>
    <xf numFmtId="0" fontId="3" fillId="4" borderId="42" xfId="1" applyFont="1" applyFill="1" applyBorder="1" applyAlignment="1" applyProtection="1">
      <alignment horizontal="center" vertical="center" wrapText="1"/>
    </xf>
    <xf numFmtId="0" fontId="3" fillId="4" borderId="31" xfId="1" applyFont="1" applyFill="1" applyBorder="1" applyAlignment="1" applyProtection="1">
      <alignment horizontal="center" vertical="center" wrapText="1"/>
    </xf>
    <xf numFmtId="0" fontId="3" fillId="4" borderId="71" xfId="1" applyFont="1" applyFill="1" applyBorder="1" applyAlignment="1" applyProtection="1">
      <alignment horizontal="center" vertical="center" wrapText="1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4" borderId="37" xfId="1" applyFont="1" applyFill="1" applyBorder="1" applyAlignment="1" applyProtection="1">
      <alignment horizontal="center" vertical="center" wrapText="1"/>
    </xf>
    <xf numFmtId="0" fontId="13" fillId="4" borderId="43" xfId="1" applyFont="1" applyFill="1" applyBorder="1" applyAlignment="1" applyProtection="1">
      <alignment horizontal="center" vertical="center" wrapText="1"/>
    </xf>
    <xf numFmtId="0" fontId="13" fillId="4" borderId="44" xfId="1" applyFont="1" applyFill="1" applyBorder="1" applyAlignment="1" applyProtection="1">
      <alignment horizontal="center" vertical="center" wrapText="1"/>
    </xf>
    <xf numFmtId="3" fontId="9" fillId="0" borderId="15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</cellXfs>
  <cellStyles count="20">
    <cellStyle name="Акцент1" xfId="1" builtinId="29"/>
    <cellStyle name="Обычный" xfId="0" builtinId="0"/>
    <cellStyle name="Обычный 2" xfId="5"/>
    <cellStyle name="Обычный 2 2" xfId="12"/>
    <cellStyle name="Обычный 2 3" xfId="19"/>
    <cellStyle name="Обычный 3" xfId="4"/>
    <cellStyle name="Обычный 3 2" xfId="13"/>
    <cellStyle name="Обычный 4" xfId="6"/>
    <cellStyle name="Обычный 4 2" xfId="14"/>
    <cellStyle name="Обычный 5" xfId="7"/>
    <cellStyle name="Обычный 5 2" xfId="16"/>
    <cellStyle name="Обычный 6" xfId="8"/>
    <cellStyle name="Обычный 6 2" xfId="17"/>
    <cellStyle name="Обычный 7" xfId="9"/>
    <cellStyle name="Обычный 7 2" xfId="18"/>
    <cellStyle name="Обычный 8" xfId="11"/>
    <cellStyle name="Обычный 9" xfId="15"/>
    <cellStyle name="Обычный_Лист1" xfId="2"/>
    <cellStyle name="Процентный" xfId="3" builtinId="5"/>
    <cellStyle name="Финансовый 2" xfId="10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6" sqref="D16"/>
    </sheetView>
  </sheetViews>
  <sheetFormatPr defaultColWidth="9.109375" defaultRowHeight="14.4" x14ac:dyDescent="0.3"/>
  <cols>
    <col min="1" max="1" width="50.88671875" style="44" bestFit="1" customWidth="1"/>
    <col min="2" max="2" width="12.5546875" style="44" customWidth="1"/>
    <col min="3" max="3" width="12.88671875" style="44" customWidth="1"/>
    <col min="4" max="4" width="12.6640625" style="44" customWidth="1"/>
    <col min="5" max="5" width="13" style="44" customWidth="1"/>
    <col min="6" max="6" width="12.88671875" style="44" customWidth="1"/>
    <col min="7" max="7" width="11.88671875" style="44" customWidth="1"/>
    <col min="8" max="8" width="12.6640625" style="44" customWidth="1"/>
    <col min="9" max="9" width="12.109375" style="44" customWidth="1"/>
    <col min="10" max="10" width="12.6640625" style="44" customWidth="1"/>
    <col min="11" max="11" width="13.5546875" style="44" customWidth="1"/>
    <col min="12" max="12" width="11.88671875" style="44" customWidth="1"/>
    <col min="13" max="13" width="11.44140625" style="44" customWidth="1"/>
    <col min="14" max="14" width="11.6640625" style="44" customWidth="1"/>
    <col min="15" max="15" width="12.88671875" style="44" customWidth="1"/>
    <col min="16" max="16" width="11.6640625" style="44" customWidth="1"/>
    <col min="17" max="17" width="12" style="44" customWidth="1"/>
    <col min="18" max="18" width="14.6640625" style="44" customWidth="1"/>
    <col min="19" max="19" width="13.109375" style="44" customWidth="1"/>
    <col min="20" max="20" width="15.33203125" style="44" customWidth="1"/>
    <col min="21" max="21" width="12.5546875" style="44" customWidth="1"/>
    <col min="22" max="22" width="12.88671875" style="44" customWidth="1"/>
    <col min="23" max="23" width="12.6640625" style="44" customWidth="1"/>
    <col min="24" max="24" width="13" style="44" customWidth="1"/>
    <col min="25" max="26" width="9.109375" style="44" customWidth="1"/>
    <col min="27" max="16384" width="9.109375" style="44"/>
  </cols>
  <sheetData>
    <row r="1" spans="1:24" ht="21" x14ac:dyDescent="0.3">
      <c r="A1" s="200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2"/>
    </row>
    <row r="2" spans="1:24" ht="21" x14ac:dyDescent="0.3">
      <c r="A2" s="198"/>
      <c r="B2" s="195">
        <v>2020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7"/>
      <c r="U2" s="195">
        <v>2021</v>
      </c>
      <c r="V2" s="196"/>
      <c r="W2" s="196"/>
      <c r="X2" s="197"/>
    </row>
    <row r="3" spans="1:24" ht="15.6" x14ac:dyDescent="0.3">
      <c r="A3" s="199"/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2" t="s">
        <v>6</v>
      </c>
      <c r="H3" s="52" t="s">
        <v>7</v>
      </c>
      <c r="I3" s="51" t="s">
        <v>8</v>
      </c>
      <c r="J3" s="51" t="s">
        <v>9</v>
      </c>
      <c r="K3" s="51" t="s">
        <v>10</v>
      </c>
      <c r="L3" s="51" t="s">
        <v>11</v>
      </c>
      <c r="M3" s="51" t="s">
        <v>12</v>
      </c>
      <c r="N3" s="51" t="s">
        <v>13</v>
      </c>
      <c r="O3" s="51" t="s">
        <v>14</v>
      </c>
      <c r="P3" s="51" t="s">
        <v>15</v>
      </c>
      <c r="Q3" s="51" t="s">
        <v>16</v>
      </c>
      <c r="R3" s="51" t="s">
        <v>17</v>
      </c>
      <c r="S3" s="51" t="s">
        <v>18</v>
      </c>
      <c r="T3" s="55">
        <v>2020</v>
      </c>
      <c r="U3" s="51" t="s">
        <v>1</v>
      </c>
      <c r="V3" s="51" t="s">
        <v>2</v>
      </c>
      <c r="W3" s="51" t="s">
        <v>3</v>
      </c>
      <c r="X3" s="55" t="s">
        <v>4</v>
      </c>
    </row>
    <row r="4" spans="1:24" ht="18" x14ac:dyDescent="0.3">
      <c r="A4" s="28" t="s">
        <v>19</v>
      </c>
      <c r="B4" s="29"/>
      <c r="C4" s="30"/>
      <c r="D4" s="30"/>
      <c r="E4" s="31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56"/>
      <c r="U4" s="29"/>
      <c r="V4" s="30"/>
      <c r="W4" s="30"/>
      <c r="X4" s="190"/>
    </row>
    <row r="5" spans="1:24" ht="15.6" x14ac:dyDescent="0.3">
      <c r="A5" s="8" t="s">
        <v>20</v>
      </c>
      <c r="B5" s="16">
        <v>64319.794999999998</v>
      </c>
      <c r="C5" s="16">
        <v>47043.514000000003</v>
      </c>
      <c r="D5" s="17">
        <v>66451.337</v>
      </c>
      <c r="E5" s="23">
        <f>SUM(B5:D5)</f>
        <v>177814.64600000001</v>
      </c>
      <c r="F5" s="16">
        <v>60742.993000000002</v>
      </c>
      <c r="G5" s="16">
        <v>18473.285</v>
      </c>
      <c r="H5" s="16">
        <v>75.457999999999998</v>
      </c>
      <c r="I5" s="23">
        <f>SUM(F5:H5)</f>
        <v>79291.736000000004</v>
      </c>
      <c r="J5" s="23">
        <f>E5+I5</f>
        <v>257106.38200000001</v>
      </c>
      <c r="K5" s="16">
        <v>177.14599999999999</v>
      </c>
      <c r="L5" s="16">
        <v>34.155000000000001</v>
      </c>
      <c r="M5" s="16">
        <v>25366.847000000002</v>
      </c>
      <c r="N5" s="23">
        <f>SUM(K5:M5)</f>
        <v>25578.148000000001</v>
      </c>
      <c r="O5" s="23">
        <f t="shared" ref="O5:O16" si="0">SUM(N5,J5)</f>
        <v>282684.53000000003</v>
      </c>
      <c r="P5" s="16">
        <v>49268.614999999998</v>
      </c>
      <c r="Q5" s="16">
        <v>54408.186000000002</v>
      </c>
      <c r="R5" s="16">
        <v>61560.381999999998</v>
      </c>
      <c r="S5" s="23">
        <f>SUM(P5:R5)</f>
        <v>165237.18300000002</v>
      </c>
      <c r="T5" s="23">
        <f t="shared" ref="T5:T16" si="1">SUM(S5,O5)</f>
        <v>447921.71300000005</v>
      </c>
      <c r="U5" s="16">
        <v>86383.751999999993</v>
      </c>
      <c r="V5" s="16">
        <v>79310.375</v>
      </c>
      <c r="W5" s="16">
        <v>81018.055999999997</v>
      </c>
      <c r="X5" s="23">
        <f>SUM(U5:W5)</f>
        <v>246712.18299999996</v>
      </c>
    </row>
    <row r="6" spans="1:24" ht="15.6" x14ac:dyDescent="0.3">
      <c r="A6" s="9" t="s">
        <v>21</v>
      </c>
      <c r="B6" s="18">
        <v>384017.71899999998</v>
      </c>
      <c r="C6" s="19">
        <v>299622.95</v>
      </c>
      <c r="D6" s="19">
        <v>324502.038</v>
      </c>
      <c r="E6" s="24">
        <f>SUM(B6:D6)</f>
        <v>1008142.7069999999</v>
      </c>
      <c r="F6" s="18">
        <v>198821.06400000001</v>
      </c>
      <c r="G6" s="19">
        <v>269720.10499999998</v>
      </c>
      <c r="H6" s="18">
        <v>162432.80600000001</v>
      </c>
      <c r="I6" s="24">
        <f t="shared" ref="I6:I13" si="2">SUM(F6:H6)</f>
        <v>630973.97499999998</v>
      </c>
      <c r="J6" s="24">
        <f t="shared" ref="J6:J15" si="3">E6+I6</f>
        <v>1639116.682</v>
      </c>
      <c r="K6" s="18">
        <v>155879.95499999999</v>
      </c>
      <c r="L6" s="19">
        <v>16823.703000000001</v>
      </c>
      <c r="M6" s="18">
        <v>86688.63</v>
      </c>
      <c r="N6" s="24">
        <f t="shared" ref="N6:N16" si="4">SUM(K6:M6)</f>
        <v>259392.288</v>
      </c>
      <c r="O6" s="24">
        <f t="shared" si="0"/>
        <v>1898508.97</v>
      </c>
      <c r="P6" s="18">
        <v>229770.057</v>
      </c>
      <c r="Q6" s="19">
        <v>267037.92700000003</v>
      </c>
      <c r="R6" s="18">
        <v>402601.84700000001</v>
      </c>
      <c r="S6" s="24">
        <f t="shared" ref="S6:S16" si="5">SUM(P6:R6)</f>
        <v>899409.83100000001</v>
      </c>
      <c r="T6" s="24">
        <f t="shared" si="1"/>
        <v>2797918.801</v>
      </c>
      <c r="U6" s="18">
        <v>429125.25699999998</v>
      </c>
      <c r="V6" s="18">
        <v>351525.36900000001</v>
      </c>
      <c r="W6" s="18">
        <v>370520.53</v>
      </c>
      <c r="X6" s="24">
        <f>SUM(U6:W6)</f>
        <v>1151171.156</v>
      </c>
    </row>
    <row r="7" spans="1:24" ht="15.6" x14ac:dyDescent="0.3">
      <c r="A7" s="9" t="s">
        <v>22</v>
      </c>
      <c r="B7" s="18">
        <v>88275.414000000004</v>
      </c>
      <c r="C7" s="18">
        <v>87757.460999999996</v>
      </c>
      <c r="D7" s="19">
        <v>92779.1</v>
      </c>
      <c r="E7" s="24">
        <f t="shared" ref="E7:E15" si="6">SUM(B7:D7)</f>
        <v>268811.97499999998</v>
      </c>
      <c r="F7" s="18">
        <v>86036.921000000002</v>
      </c>
      <c r="G7" s="18">
        <v>42166.444000000003</v>
      </c>
      <c r="H7" s="18">
        <v>15846.852000000001</v>
      </c>
      <c r="I7" s="24">
        <f t="shared" si="2"/>
        <v>144050.217</v>
      </c>
      <c r="J7" s="24">
        <f t="shared" si="3"/>
        <v>412862.19199999998</v>
      </c>
      <c r="K7" s="18">
        <v>14794.68</v>
      </c>
      <c r="L7" s="18">
        <v>13027.308000000001</v>
      </c>
      <c r="M7" s="18">
        <v>17935.572</v>
      </c>
      <c r="N7" s="24">
        <f t="shared" si="4"/>
        <v>45757.56</v>
      </c>
      <c r="O7" s="24">
        <f t="shared" si="0"/>
        <v>458619.75199999998</v>
      </c>
      <c r="P7" s="18">
        <v>45836.26</v>
      </c>
      <c r="Q7" s="18">
        <v>53085.292000000001</v>
      </c>
      <c r="R7" s="18">
        <v>62421.01</v>
      </c>
      <c r="S7" s="24">
        <f t="shared" si="5"/>
        <v>161342.56200000001</v>
      </c>
      <c r="T7" s="24">
        <f t="shared" si="1"/>
        <v>619962.31400000001</v>
      </c>
      <c r="U7" s="18">
        <v>80980.043000000005</v>
      </c>
      <c r="V7" s="18">
        <v>82426.720000000001</v>
      </c>
      <c r="W7" s="18">
        <v>84771.982999999993</v>
      </c>
      <c r="X7" s="24">
        <f t="shared" ref="X7:X15" si="7">SUM(U7:W7)</f>
        <v>248178.74599999998</v>
      </c>
    </row>
    <row r="8" spans="1:24" ht="15.6" x14ac:dyDescent="0.3">
      <c r="A8" s="9" t="s">
        <v>23</v>
      </c>
      <c r="B8" s="18">
        <v>178564.929</v>
      </c>
      <c r="C8" s="18">
        <v>194470.61499999999</v>
      </c>
      <c r="D8" s="19">
        <v>222057.16899999999</v>
      </c>
      <c r="E8" s="24">
        <f t="shared" si="6"/>
        <v>595092.71299999999</v>
      </c>
      <c r="F8" s="18">
        <v>182331.45699999999</v>
      </c>
      <c r="G8" s="18">
        <v>122878.219</v>
      </c>
      <c r="H8" s="18">
        <v>109747.458</v>
      </c>
      <c r="I8" s="24">
        <f t="shared" si="2"/>
        <v>414957.13399999996</v>
      </c>
      <c r="J8" s="24">
        <f t="shared" si="3"/>
        <v>1010049.847</v>
      </c>
      <c r="K8" s="18">
        <v>62081.756000000001</v>
      </c>
      <c r="L8" s="18">
        <v>123552.572</v>
      </c>
      <c r="M8" s="18">
        <v>126608.092</v>
      </c>
      <c r="N8" s="24">
        <f t="shared" si="4"/>
        <v>312242.42000000004</v>
      </c>
      <c r="O8" s="24">
        <f t="shared" si="0"/>
        <v>1322292.267</v>
      </c>
      <c r="P8" s="18">
        <v>107978.89599999999</v>
      </c>
      <c r="Q8" s="18">
        <v>198685.272</v>
      </c>
      <c r="R8" s="18">
        <v>209978.342</v>
      </c>
      <c r="S8" s="24">
        <f t="shared" si="5"/>
        <v>516642.51</v>
      </c>
      <c r="T8" s="24">
        <f t="shared" si="1"/>
        <v>1838934.777</v>
      </c>
      <c r="U8" s="18">
        <v>215780.32</v>
      </c>
      <c r="V8" s="18">
        <v>161360.649</v>
      </c>
      <c r="W8" s="18">
        <v>225078.56400000001</v>
      </c>
      <c r="X8" s="24">
        <f t="shared" si="7"/>
        <v>602219.53300000005</v>
      </c>
    </row>
    <row r="9" spans="1:24" ht="15.6" x14ac:dyDescent="0.3">
      <c r="A9" s="9" t="s">
        <v>24</v>
      </c>
      <c r="B9" s="18">
        <v>125143.268</v>
      </c>
      <c r="C9" s="18">
        <v>118536.79</v>
      </c>
      <c r="D9" s="19">
        <v>133940.992</v>
      </c>
      <c r="E9" s="24">
        <f t="shared" si="6"/>
        <v>377621.05</v>
      </c>
      <c r="F9" s="18">
        <v>123774.567</v>
      </c>
      <c r="G9" s="18">
        <v>60898.091999999997</v>
      </c>
      <c r="H9" s="18">
        <v>31409.308000000001</v>
      </c>
      <c r="I9" s="24">
        <f t="shared" si="2"/>
        <v>216081.96699999998</v>
      </c>
      <c r="J9" s="24">
        <f t="shared" si="3"/>
        <v>593703.01699999999</v>
      </c>
      <c r="K9" s="18">
        <v>27447.724999999999</v>
      </c>
      <c r="L9" s="18">
        <v>17561.681</v>
      </c>
      <c r="M9" s="18">
        <v>36162.22</v>
      </c>
      <c r="N9" s="24">
        <f t="shared" si="4"/>
        <v>81171.626000000004</v>
      </c>
      <c r="O9" s="24">
        <f t="shared" si="0"/>
        <v>674874.64300000004</v>
      </c>
      <c r="P9" s="18">
        <v>81280.726999999999</v>
      </c>
      <c r="Q9" s="18">
        <v>74852.077000000005</v>
      </c>
      <c r="R9" s="18">
        <v>118853.97500000001</v>
      </c>
      <c r="S9" s="24">
        <f t="shared" si="5"/>
        <v>274986.77899999998</v>
      </c>
      <c r="T9" s="24">
        <f t="shared" si="1"/>
        <v>949861.42200000002</v>
      </c>
      <c r="U9" s="18">
        <v>122319.102</v>
      </c>
      <c r="V9" s="18">
        <v>111175.20600000001</v>
      </c>
      <c r="W9" s="18">
        <v>90835.846999999994</v>
      </c>
      <c r="X9" s="24">
        <f t="shared" si="7"/>
        <v>324330.15500000003</v>
      </c>
    </row>
    <row r="10" spans="1:24" ht="15.6" x14ac:dyDescent="0.3">
      <c r="A10" s="9" t="s">
        <v>25</v>
      </c>
      <c r="B10" s="18">
        <v>85322.544999999998</v>
      </c>
      <c r="C10" s="18">
        <v>84053.251999999993</v>
      </c>
      <c r="D10" s="19">
        <v>79538.801999999996</v>
      </c>
      <c r="E10" s="24">
        <f t="shared" si="6"/>
        <v>248914.59899999999</v>
      </c>
      <c r="F10" s="18">
        <v>67454.047999999995</v>
      </c>
      <c r="G10" s="18">
        <v>30040.861000000001</v>
      </c>
      <c r="H10" s="18">
        <v>11996.121999999999</v>
      </c>
      <c r="I10" s="24">
        <f t="shared" si="2"/>
        <v>109491.031</v>
      </c>
      <c r="J10" s="24">
        <f t="shared" si="3"/>
        <v>358405.63</v>
      </c>
      <c r="K10" s="18">
        <v>6963.3019999999997</v>
      </c>
      <c r="L10" s="18">
        <v>69924.98</v>
      </c>
      <c r="M10" s="18">
        <v>78364.062000000005</v>
      </c>
      <c r="N10" s="24">
        <f t="shared" si="4"/>
        <v>155252.34399999998</v>
      </c>
      <c r="O10" s="24">
        <f t="shared" si="0"/>
        <v>513657.97399999999</v>
      </c>
      <c r="P10" s="18">
        <v>69390.316999999995</v>
      </c>
      <c r="Q10" s="18">
        <v>83130.497000000003</v>
      </c>
      <c r="R10" s="18">
        <v>95321.217999999993</v>
      </c>
      <c r="S10" s="24">
        <f t="shared" si="5"/>
        <v>247842.03200000001</v>
      </c>
      <c r="T10" s="24">
        <f t="shared" si="1"/>
        <v>761500.00600000005</v>
      </c>
      <c r="U10" s="18">
        <v>120612.13499999999</v>
      </c>
      <c r="V10" s="18">
        <v>89180.907999999996</v>
      </c>
      <c r="W10" s="18">
        <v>87212.960999999996</v>
      </c>
      <c r="X10" s="24">
        <f t="shared" si="7"/>
        <v>297006.00400000002</v>
      </c>
    </row>
    <row r="11" spans="1:24" ht="15.6" x14ac:dyDescent="0.3">
      <c r="A11" s="9" t="s">
        <v>26</v>
      </c>
      <c r="B11" s="18">
        <v>219163.5</v>
      </c>
      <c r="C11" s="18">
        <v>212395.36</v>
      </c>
      <c r="D11" s="19">
        <v>199243.655</v>
      </c>
      <c r="E11" s="24">
        <f t="shared" si="6"/>
        <v>630802.51500000001</v>
      </c>
      <c r="F11" s="18">
        <v>183884.72</v>
      </c>
      <c r="G11" s="18">
        <v>136789.64000000001</v>
      </c>
      <c r="H11" s="18">
        <v>67301.399999999994</v>
      </c>
      <c r="I11" s="24">
        <f t="shared" si="2"/>
        <v>387975.76</v>
      </c>
      <c r="J11" s="24">
        <f t="shared" si="3"/>
        <v>1018778.275</v>
      </c>
      <c r="K11" s="18">
        <v>64198.96</v>
      </c>
      <c r="L11" s="18">
        <v>44912.24</v>
      </c>
      <c r="M11" s="18">
        <v>101797.16</v>
      </c>
      <c r="N11" s="24">
        <f t="shared" si="4"/>
        <v>210908.36</v>
      </c>
      <c r="O11" s="24">
        <f t="shared" si="0"/>
        <v>1229686.635</v>
      </c>
      <c r="P11" s="18">
        <v>142920.72</v>
      </c>
      <c r="Q11" s="18">
        <v>193283.4</v>
      </c>
      <c r="R11" s="18">
        <v>256301.82</v>
      </c>
      <c r="S11" s="24">
        <f t="shared" si="5"/>
        <v>592505.93999999994</v>
      </c>
      <c r="T11" s="24">
        <f t="shared" si="1"/>
        <v>1822192.575</v>
      </c>
      <c r="U11" s="18">
        <v>275467.53999999998</v>
      </c>
      <c r="V11" s="18">
        <v>252817.24</v>
      </c>
      <c r="W11" s="18">
        <v>244589.8</v>
      </c>
      <c r="X11" s="24">
        <f t="shared" si="7"/>
        <v>772874.58000000007</v>
      </c>
    </row>
    <row r="12" spans="1:24" ht="15.6" x14ac:dyDescent="0.3">
      <c r="A12" s="9" t="s">
        <v>27</v>
      </c>
      <c r="B12" s="18">
        <v>426053.06</v>
      </c>
      <c r="C12" s="18">
        <v>372958.06599999999</v>
      </c>
      <c r="D12" s="19">
        <v>423868.44400000002</v>
      </c>
      <c r="E12" s="24">
        <f t="shared" si="6"/>
        <v>1222879.5699999998</v>
      </c>
      <c r="F12" s="18">
        <v>388140.87300000002</v>
      </c>
      <c r="G12" s="18">
        <v>272804.321</v>
      </c>
      <c r="H12" s="18">
        <v>125086.03200000001</v>
      </c>
      <c r="I12" s="24">
        <f t="shared" si="2"/>
        <v>786031.22600000002</v>
      </c>
      <c r="J12" s="24">
        <f t="shared" si="3"/>
        <v>2008910.7959999999</v>
      </c>
      <c r="K12" s="18">
        <v>132498.647</v>
      </c>
      <c r="L12" s="18">
        <v>261327.087</v>
      </c>
      <c r="M12" s="18">
        <v>280075.37699999998</v>
      </c>
      <c r="N12" s="24">
        <f t="shared" si="4"/>
        <v>673901.11100000003</v>
      </c>
      <c r="O12" s="24">
        <f t="shared" si="0"/>
        <v>2682811.9069999997</v>
      </c>
      <c r="P12" s="18">
        <v>299834.84499999997</v>
      </c>
      <c r="Q12" s="18">
        <v>423832.62599999999</v>
      </c>
      <c r="R12" s="18">
        <v>490192.58199999999</v>
      </c>
      <c r="S12" s="24">
        <f t="shared" si="5"/>
        <v>1213860.0529999998</v>
      </c>
      <c r="T12" s="24">
        <f t="shared" si="1"/>
        <v>3896671.9599999995</v>
      </c>
      <c r="U12" s="18">
        <v>563489.91500000004</v>
      </c>
      <c r="V12" s="18">
        <v>527692.10800000001</v>
      </c>
      <c r="W12" s="18">
        <v>573719.80599999998</v>
      </c>
      <c r="X12" s="24">
        <f t="shared" si="7"/>
        <v>1664901.8289999999</v>
      </c>
    </row>
    <row r="13" spans="1:24" ht="15.6" x14ac:dyDescent="0.3">
      <c r="A13" s="9" t="s">
        <v>28</v>
      </c>
      <c r="B13" s="18">
        <v>61701.014999999999</v>
      </c>
      <c r="C13" s="18">
        <v>56736.656999999999</v>
      </c>
      <c r="D13" s="19">
        <v>60144.152999999998</v>
      </c>
      <c r="E13" s="24">
        <f t="shared" si="6"/>
        <v>178581.82499999998</v>
      </c>
      <c r="F13" s="18">
        <v>58423.364999999998</v>
      </c>
      <c r="G13" s="18">
        <v>60844.760999999999</v>
      </c>
      <c r="H13" s="18">
        <v>57436.338000000003</v>
      </c>
      <c r="I13" s="24">
        <f t="shared" si="2"/>
        <v>176704.46399999998</v>
      </c>
      <c r="J13" s="24">
        <f t="shared" si="3"/>
        <v>355286.28899999999</v>
      </c>
      <c r="K13" s="18">
        <v>46322.319000000003</v>
      </c>
      <c r="L13" s="18">
        <v>41058.324000000001</v>
      </c>
      <c r="M13" s="18">
        <v>37794.027000000002</v>
      </c>
      <c r="N13" s="24">
        <f t="shared" si="4"/>
        <v>125174.67000000001</v>
      </c>
      <c r="O13" s="24">
        <f t="shared" si="0"/>
        <v>480460.95900000003</v>
      </c>
      <c r="P13" s="18">
        <v>38749.11</v>
      </c>
      <c r="Q13" s="18">
        <v>39913.605000000003</v>
      </c>
      <c r="R13" s="18">
        <v>40481.616000000002</v>
      </c>
      <c r="S13" s="24">
        <f t="shared" si="5"/>
        <v>119144.33100000001</v>
      </c>
      <c r="T13" s="24">
        <f t="shared" si="1"/>
        <v>599605.29</v>
      </c>
      <c r="U13" s="18">
        <v>34318.731</v>
      </c>
      <c r="V13" s="18">
        <v>35617.754999999997</v>
      </c>
      <c r="W13" s="18">
        <v>53400.023999999998</v>
      </c>
      <c r="X13" s="24">
        <f t="shared" si="7"/>
        <v>123336.51000000001</v>
      </c>
    </row>
    <row r="14" spans="1:24" ht="15.6" x14ac:dyDescent="0.3">
      <c r="A14" s="9" t="s">
        <v>29</v>
      </c>
      <c r="B14" s="18">
        <v>94483.116999999998</v>
      </c>
      <c r="C14" s="18">
        <v>112060.102</v>
      </c>
      <c r="D14" s="19">
        <v>114352.606</v>
      </c>
      <c r="E14" s="24">
        <f t="shared" si="6"/>
        <v>320895.82499999995</v>
      </c>
      <c r="F14" s="18">
        <v>119968.4</v>
      </c>
      <c r="G14" s="18">
        <v>124387.433</v>
      </c>
      <c r="H14" s="18">
        <v>118433.16499999999</v>
      </c>
      <c r="I14" s="24">
        <f>SUM(F14:H14)</f>
        <v>362788.99799999996</v>
      </c>
      <c r="J14" s="24">
        <f t="shared" si="3"/>
        <v>683684.82299999986</v>
      </c>
      <c r="K14" s="18">
        <v>110399.095</v>
      </c>
      <c r="L14" s="18">
        <v>119678.696</v>
      </c>
      <c r="M14" s="18">
        <v>97961.918000000005</v>
      </c>
      <c r="N14" s="24">
        <f t="shared" si="4"/>
        <v>328039.70900000003</v>
      </c>
      <c r="O14" s="24">
        <f t="shared" si="0"/>
        <v>1011724.5319999999</v>
      </c>
      <c r="P14" s="18">
        <v>105220.86599999999</v>
      </c>
      <c r="Q14" s="18">
        <v>113457.825</v>
      </c>
      <c r="R14" s="18">
        <v>125511.007</v>
      </c>
      <c r="S14" s="24">
        <f t="shared" si="5"/>
        <v>344189.69799999997</v>
      </c>
      <c r="T14" s="24">
        <f t="shared" si="1"/>
        <v>1355914.23</v>
      </c>
      <c r="U14" s="18">
        <v>129966.792</v>
      </c>
      <c r="V14" s="18">
        <v>127290.291</v>
      </c>
      <c r="W14" s="18">
        <v>145435.94899999999</v>
      </c>
      <c r="X14" s="24">
        <f t="shared" si="7"/>
        <v>402693.03200000001</v>
      </c>
    </row>
    <row r="15" spans="1:24" ht="16.2" thickBot="1" x14ac:dyDescent="0.35">
      <c r="A15" s="10" t="s">
        <v>30</v>
      </c>
      <c r="B15" s="20">
        <v>138550.856</v>
      </c>
      <c r="C15" s="20">
        <v>132081.573</v>
      </c>
      <c r="D15" s="21">
        <v>151037.48000000001</v>
      </c>
      <c r="E15" s="24">
        <f t="shared" si="6"/>
        <v>421669.90899999999</v>
      </c>
      <c r="F15" s="20">
        <v>154877.342</v>
      </c>
      <c r="G15" s="20">
        <v>160458.465</v>
      </c>
      <c r="H15" s="18">
        <v>167986.58600000001</v>
      </c>
      <c r="I15" s="24">
        <f>SUM(F15:H15)</f>
        <v>483322.39300000004</v>
      </c>
      <c r="J15" s="24">
        <f t="shared" si="3"/>
        <v>904992.30200000003</v>
      </c>
      <c r="K15" s="20">
        <v>161912.59699999998</v>
      </c>
      <c r="L15" s="20">
        <v>148144.88200000001</v>
      </c>
      <c r="M15" s="18">
        <v>125756.618</v>
      </c>
      <c r="N15" s="24">
        <f t="shared" si="4"/>
        <v>435814.09700000001</v>
      </c>
      <c r="O15" s="24">
        <f t="shared" si="0"/>
        <v>1340806.399</v>
      </c>
      <c r="P15" s="20">
        <v>128011.976</v>
      </c>
      <c r="Q15" s="20">
        <v>112365.298</v>
      </c>
      <c r="R15" s="18">
        <v>109901.98699999999</v>
      </c>
      <c r="S15" s="24">
        <f t="shared" si="5"/>
        <v>350279.26099999994</v>
      </c>
      <c r="T15" s="24">
        <f t="shared" si="1"/>
        <v>1691085.66</v>
      </c>
      <c r="U15" s="20">
        <v>122801.31299999999</v>
      </c>
      <c r="V15" s="20">
        <v>111580.409</v>
      </c>
      <c r="W15" s="20">
        <v>125115.98699999999</v>
      </c>
      <c r="X15" s="24">
        <f t="shared" si="7"/>
        <v>359497.70900000003</v>
      </c>
    </row>
    <row r="16" spans="1:24" ht="16.2" thickBot="1" x14ac:dyDescent="0.35">
      <c r="A16" s="11" t="s">
        <v>31</v>
      </c>
      <c r="B16" s="22">
        <f t="shared" ref="B16:J16" si="8">SUM(B5:B15)</f>
        <v>1865595.2179999999</v>
      </c>
      <c r="C16" s="22">
        <f t="shared" si="8"/>
        <v>1717716.3399999999</v>
      </c>
      <c r="D16" s="22">
        <f t="shared" si="8"/>
        <v>1867915.7759999998</v>
      </c>
      <c r="E16" s="25">
        <f t="shared" si="8"/>
        <v>5451227.3339999998</v>
      </c>
      <c r="F16" s="22">
        <f t="shared" si="8"/>
        <v>1624455.75</v>
      </c>
      <c r="G16" s="22">
        <f t="shared" si="8"/>
        <v>1299461.6259999999</v>
      </c>
      <c r="H16" s="22">
        <f t="shared" si="8"/>
        <v>867751.52500000002</v>
      </c>
      <c r="I16" s="25">
        <f t="shared" si="8"/>
        <v>3791668.9010000005</v>
      </c>
      <c r="J16" s="25">
        <f t="shared" si="8"/>
        <v>9242896.2349999994</v>
      </c>
      <c r="K16" s="22">
        <f>SUM(K5:K15)</f>
        <v>782676.18200000003</v>
      </c>
      <c r="L16" s="22">
        <f>SUM(L5:L15)</f>
        <v>856045.62800000003</v>
      </c>
      <c r="M16" s="22">
        <f>SUM(M5:M15)</f>
        <v>1014510.523</v>
      </c>
      <c r="N16" s="25">
        <f t="shared" si="4"/>
        <v>2653232.3330000001</v>
      </c>
      <c r="O16" s="25">
        <f t="shared" si="0"/>
        <v>11896128.568</v>
      </c>
      <c r="P16" s="22">
        <f>SUM(P5:P15)</f>
        <v>1298262.389</v>
      </c>
      <c r="Q16" s="22">
        <f>SUM(Q5:Q15)</f>
        <v>1614052.0049999999</v>
      </c>
      <c r="R16" s="22">
        <f>SUM(R5:R15)</f>
        <v>1973125.7859999998</v>
      </c>
      <c r="S16" s="25">
        <f t="shared" si="5"/>
        <v>4885440.18</v>
      </c>
      <c r="T16" s="25">
        <f t="shared" si="1"/>
        <v>16781568.748</v>
      </c>
      <c r="U16" s="22">
        <f t="shared" ref="U16:X16" si="9">SUM(U5:U15)</f>
        <v>2181244.9</v>
      </c>
      <c r="V16" s="22">
        <f t="shared" si="9"/>
        <v>1929977.0299999998</v>
      </c>
      <c r="W16" s="22">
        <f t="shared" si="9"/>
        <v>2081699.5069999998</v>
      </c>
      <c r="X16" s="25">
        <f t="shared" si="9"/>
        <v>6192921.4369999999</v>
      </c>
    </row>
    <row r="17" spans="1:24" ht="18" x14ac:dyDescent="0.3">
      <c r="A17" s="40" t="s">
        <v>32</v>
      </c>
      <c r="B17" s="33"/>
      <c r="C17" s="33"/>
      <c r="D17" s="33"/>
      <c r="E17" s="32"/>
      <c r="F17" s="33"/>
      <c r="G17" s="33"/>
      <c r="H17" s="33"/>
      <c r="I17" s="32"/>
      <c r="J17" s="33"/>
      <c r="K17" s="33"/>
      <c r="L17" s="33"/>
      <c r="M17" s="33"/>
      <c r="N17" s="33"/>
      <c r="O17" s="42"/>
      <c r="P17" s="33"/>
      <c r="Q17" s="33"/>
      <c r="R17" s="33"/>
      <c r="S17" s="33"/>
      <c r="T17" s="41"/>
      <c r="U17" s="33"/>
      <c r="V17" s="33"/>
      <c r="W17" s="33"/>
      <c r="X17" s="191"/>
    </row>
    <row r="18" spans="1:24" ht="15.6" x14ac:dyDescent="0.3">
      <c r="A18" s="8" t="s">
        <v>33</v>
      </c>
      <c r="B18" s="16">
        <v>133806.61499999999</v>
      </c>
      <c r="C18" s="17">
        <v>123903.00599999999</v>
      </c>
      <c r="D18" s="17">
        <v>110769.18799999999</v>
      </c>
      <c r="E18" s="23">
        <f>SUM(B18:D18)</f>
        <v>368478.80900000001</v>
      </c>
      <c r="F18" s="16">
        <v>95651.356</v>
      </c>
      <c r="G18" s="16">
        <v>80589.468999999997</v>
      </c>
      <c r="H18" s="17">
        <v>49064.601999999999</v>
      </c>
      <c r="I18" s="23">
        <f>SUM(F18:H18)</f>
        <v>225305.42700000003</v>
      </c>
      <c r="J18" s="23">
        <f>E18+I18</f>
        <v>593784.23600000003</v>
      </c>
      <c r="K18" s="16">
        <v>45853.635000000002</v>
      </c>
      <c r="L18" s="16">
        <v>46016.976000000002</v>
      </c>
      <c r="M18" s="17">
        <v>71892.19</v>
      </c>
      <c r="N18" s="23">
        <f t="shared" ref="N18:N22" si="10">SUM(K18:M18)</f>
        <v>163762.80100000001</v>
      </c>
      <c r="O18" s="23">
        <f>E18+I18+N18</f>
        <v>757547.03700000001</v>
      </c>
      <c r="P18" s="16">
        <v>83319.557000000001</v>
      </c>
      <c r="Q18" s="16">
        <v>106638.49099999999</v>
      </c>
      <c r="R18" s="17">
        <v>138531.67199999999</v>
      </c>
      <c r="S18" s="23">
        <f>SUM(P18:R18)</f>
        <v>328489.71999999997</v>
      </c>
      <c r="T18" s="23">
        <f>SUM(S18,O18)</f>
        <v>1086036.757</v>
      </c>
      <c r="U18" s="16">
        <v>152628.731</v>
      </c>
      <c r="V18" s="17">
        <v>148341.75399999999</v>
      </c>
      <c r="W18" s="17">
        <v>135957.595</v>
      </c>
      <c r="X18" s="23">
        <f>SUM(U18:W18)</f>
        <v>436928.07999999996</v>
      </c>
    </row>
    <row r="19" spans="1:24" ht="15.6" x14ac:dyDescent="0.3">
      <c r="A19" s="9" t="s">
        <v>34</v>
      </c>
      <c r="B19" s="18">
        <v>85366.425000000003</v>
      </c>
      <c r="C19" s="18">
        <v>73968.433999999994</v>
      </c>
      <c r="D19" s="19">
        <v>89111.187000000005</v>
      </c>
      <c r="E19" s="24">
        <f>SUM(B19:D19)</f>
        <v>248446.046</v>
      </c>
      <c r="F19" s="18">
        <v>86095.221000000005</v>
      </c>
      <c r="G19" s="18">
        <v>92331.915999999997</v>
      </c>
      <c r="H19" s="19">
        <v>89890.042000000001</v>
      </c>
      <c r="I19" s="24">
        <f>SUM(F19:H19)</f>
        <v>268317.179</v>
      </c>
      <c r="J19" s="24">
        <f>E19+I19</f>
        <v>516763.22499999998</v>
      </c>
      <c r="K19" s="18">
        <v>81663.081000000006</v>
      </c>
      <c r="L19" s="18">
        <v>69266.23</v>
      </c>
      <c r="M19" s="19">
        <v>76040.592999999993</v>
      </c>
      <c r="N19" s="24">
        <f t="shared" si="10"/>
        <v>226969.90399999998</v>
      </c>
      <c r="O19" s="24">
        <f>E19+I19+N19</f>
        <v>743733.12899999996</v>
      </c>
      <c r="P19" s="18">
        <v>86994.695999999996</v>
      </c>
      <c r="Q19" s="18">
        <v>91745.998999999996</v>
      </c>
      <c r="R19" s="19">
        <v>85405.527000000002</v>
      </c>
      <c r="S19" s="24">
        <f>SUM(P19:R19)</f>
        <v>264146.22200000001</v>
      </c>
      <c r="T19" s="24">
        <f>SUM(S19,O19)</f>
        <v>1007879.351</v>
      </c>
      <c r="U19" s="18">
        <v>90534.883000000002</v>
      </c>
      <c r="V19" s="18">
        <v>72612.376000000004</v>
      </c>
      <c r="W19" s="19">
        <v>80278.368000000002</v>
      </c>
      <c r="X19" s="24">
        <f>SUM(U19:W19)</f>
        <v>243425.62700000004</v>
      </c>
    </row>
    <row r="20" spans="1:24" ht="15.6" x14ac:dyDescent="0.3">
      <c r="A20" s="9" t="s">
        <v>35</v>
      </c>
      <c r="B20" s="18">
        <v>129134.342</v>
      </c>
      <c r="C20" s="18">
        <v>127799.928</v>
      </c>
      <c r="D20" s="19">
        <v>130658.769</v>
      </c>
      <c r="E20" s="24">
        <f>SUM(B20:D20)</f>
        <v>387593.03899999999</v>
      </c>
      <c r="F20" s="18">
        <v>124007.683</v>
      </c>
      <c r="G20" s="18">
        <v>184162.861</v>
      </c>
      <c r="H20" s="19">
        <v>149879.31200000001</v>
      </c>
      <c r="I20" s="24">
        <f>SUM(F20:H20)</f>
        <v>458049.85600000003</v>
      </c>
      <c r="J20" s="24">
        <f>E20+I20</f>
        <v>845642.89500000002</v>
      </c>
      <c r="K20" s="18">
        <v>112389.749</v>
      </c>
      <c r="L20" s="18">
        <v>107997.814</v>
      </c>
      <c r="M20" s="19">
        <v>84753.278999999995</v>
      </c>
      <c r="N20" s="24">
        <f t="shared" si="10"/>
        <v>305140.842</v>
      </c>
      <c r="O20" s="24">
        <f>E20+I20+N20</f>
        <v>1150783.737</v>
      </c>
      <c r="P20" s="18">
        <v>112076.07799999999</v>
      </c>
      <c r="Q20" s="18">
        <v>173262.90400000001</v>
      </c>
      <c r="R20" s="19">
        <v>151349.73499999999</v>
      </c>
      <c r="S20" s="24">
        <f>SUM(P20:R20)</f>
        <v>436688.717</v>
      </c>
      <c r="T20" s="24">
        <f>SUM(S20,O20)</f>
        <v>1587472.4539999999</v>
      </c>
      <c r="U20" s="18">
        <v>130535.481</v>
      </c>
      <c r="V20" s="18">
        <v>116024.031</v>
      </c>
      <c r="W20" s="19">
        <v>88975.365000000005</v>
      </c>
      <c r="X20" s="24">
        <f>SUM(U20:W20)</f>
        <v>335534.87699999998</v>
      </c>
    </row>
    <row r="21" spans="1:24" ht="16.2" thickBot="1" x14ac:dyDescent="0.35">
      <c r="A21" s="9" t="s">
        <v>36</v>
      </c>
      <c r="B21" s="18">
        <v>29791.488000000001</v>
      </c>
      <c r="C21" s="18">
        <v>29250.937000000002</v>
      </c>
      <c r="D21" s="19">
        <v>33551.565000000002</v>
      </c>
      <c r="E21" s="24">
        <f>SUM(B21:D21)</f>
        <v>92593.99</v>
      </c>
      <c r="F21" s="18">
        <v>33608.275999999998</v>
      </c>
      <c r="G21" s="18">
        <v>36153.569000000003</v>
      </c>
      <c r="H21" s="19">
        <v>32831.084000000003</v>
      </c>
      <c r="I21" s="24">
        <f>SUM(F21:H21)</f>
        <v>102592.929</v>
      </c>
      <c r="J21" s="24">
        <f>E21+I21</f>
        <v>195186.91899999999</v>
      </c>
      <c r="K21" s="18">
        <v>24504.443999999996</v>
      </c>
      <c r="L21" s="18">
        <v>28324.57</v>
      </c>
      <c r="M21" s="19">
        <v>29211.929</v>
      </c>
      <c r="N21" s="24">
        <f t="shared" si="10"/>
        <v>82040.942999999999</v>
      </c>
      <c r="O21" s="24">
        <f>E21+I21+N21</f>
        <v>277227.86199999996</v>
      </c>
      <c r="P21" s="18">
        <v>30668.49</v>
      </c>
      <c r="Q21" s="18">
        <v>36113.589</v>
      </c>
      <c r="R21" s="19">
        <v>36028.370000000003</v>
      </c>
      <c r="S21" s="24">
        <f>SUM(P21:R21)</f>
        <v>102810.44899999999</v>
      </c>
      <c r="T21" s="24">
        <f>SUM(S21,O21)</f>
        <v>380038.31099999999</v>
      </c>
      <c r="U21" s="18">
        <v>30601.308000000001</v>
      </c>
      <c r="V21" s="18">
        <v>23363.868999999999</v>
      </c>
      <c r="W21" s="19">
        <v>25632.797999999999</v>
      </c>
      <c r="X21" s="24">
        <f>SUM(U21:W21)</f>
        <v>79597.974999999991</v>
      </c>
    </row>
    <row r="22" spans="1:24" ht="16.2" thickBot="1" x14ac:dyDescent="0.35">
      <c r="A22" s="11" t="s">
        <v>37</v>
      </c>
      <c r="B22" s="22">
        <f t="shared" ref="B22:J22" si="11">SUM(B18:B21)</f>
        <v>378098.87</v>
      </c>
      <c r="C22" s="22">
        <f t="shared" si="11"/>
        <v>354922.30499999999</v>
      </c>
      <c r="D22" s="22">
        <f t="shared" si="11"/>
        <v>364090.70899999997</v>
      </c>
      <c r="E22" s="25">
        <f t="shared" si="11"/>
        <v>1097111.8840000001</v>
      </c>
      <c r="F22" s="22">
        <f t="shared" si="11"/>
        <v>339362.53600000002</v>
      </c>
      <c r="G22" s="22">
        <f t="shared" si="11"/>
        <v>393237.81500000006</v>
      </c>
      <c r="H22" s="22">
        <f t="shared" si="11"/>
        <v>321665.04000000004</v>
      </c>
      <c r="I22" s="25">
        <f t="shared" si="11"/>
        <v>1054265.3910000001</v>
      </c>
      <c r="J22" s="25">
        <f t="shared" si="11"/>
        <v>2151377.2750000004</v>
      </c>
      <c r="K22" s="22">
        <f>SUM(K18:K21)</f>
        <v>264410.90900000004</v>
      </c>
      <c r="L22" s="22">
        <f>SUM(L18:L21)</f>
        <v>251605.59000000003</v>
      </c>
      <c r="M22" s="22">
        <f>SUM(M18:M21)</f>
        <v>261897.99099999998</v>
      </c>
      <c r="N22" s="25">
        <f t="shared" si="10"/>
        <v>777914.49</v>
      </c>
      <c r="O22" s="25">
        <f>SUM(O18:O21)</f>
        <v>2929291.7649999997</v>
      </c>
      <c r="P22" s="22">
        <f>SUM(P18:P21)</f>
        <v>313058.821</v>
      </c>
      <c r="Q22" s="22">
        <f>SUM(Q18:Q21)</f>
        <v>407760.98299999995</v>
      </c>
      <c r="R22" s="22">
        <f>SUM(R18:R21)</f>
        <v>411315.304</v>
      </c>
      <c r="S22" s="25">
        <f>SUM(S18:S21)</f>
        <v>1132135.108</v>
      </c>
      <c r="T22" s="25">
        <f>SUM(S22,O22)</f>
        <v>4061426.8729999997</v>
      </c>
      <c r="U22" s="22">
        <f t="shared" ref="U22:X22" si="12">SUM(U18:U21)</f>
        <v>404300.40299999999</v>
      </c>
      <c r="V22" s="22">
        <f t="shared" si="12"/>
        <v>360342.03</v>
      </c>
      <c r="W22" s="22">
        <f t="shared" si="12"/>
        <v>330844.12599999999</v>
      </c>
      <c r="X22" s="25">
        <f t="shared" si="12"/>
        <v>1095486.5589999999</v>
      </c>
    </row>
    <row r="23" spans="1:24" ht="18" x14ac:dyDescent="0.35">
      <c r="A23" s="45" t="s">
        <v>38</v>
      </c>
      <c r="B23" s="34"/>
      <c r="C23" s="39"/>
      <c r="D23" s="34"/>
      <c r="E23" s="34"/>
      <c r="F23" s="34"/>
      <c r="G23" s="39"/>
      <c r="H23" s="34"/>
      <c r="I23" s="34"/>
      <c r="J23" s="34"/>
      <c r="K23" s="34"/>
      <c r="L23" s="39"/>
      <c r="M23" s="34"/>
      <c r="N23" s="34"/>
      <c r="O23" s="34"/>
      <c r="P23" s="34"/>
      <c r="Q23" s="39"/>
      <c r="R23" s="34"/>
      <c r="S23" s="34"/>
      <c r="T23" s="46"/>
      <c r="U23" s="34"/>
      <c r="V23" s="39"/>
      <c r="W23" s="34"/>
      <c r="X23" s="46"/>
    </row>
    <row r="24" spans="1:24" ht="15.6" x14ac:dyDescent="0.3">
      <c r="A24" s="8" t="s">
        <v>39</v>
      </c>
      <c r="B24" s="16">
        <v>55030.476000000002</v>
      </c>
      <c r="C24" s="16">
        <v>52948.915999999997</v>
      </c>
      <c r="D24" s="16">
        <v>51871.548000000003</v>
      </c>
      <c r="E24" s="23">
        <f>SUM(B24:D24)</f>
        <v>159850.94</v>
      </c>
      <c r="F24" s="16">
        <v>40117.953999999998</v>
      </c>
      <c r="G24" s="16">
        <v>27912.445</v>
      </c>
      <c r="H24" s="16">
        <v>9926.9050000000007</v>
      </c>
      <c r="I24" s="23">
        <f>SUM(F24:H24)</f>
        <v>77957.304000000004</v>
      </c>
      <c r="J24" s="23">
        <f>E24+I24</f>
        <v>237808.24400000001</v>
      </c>
      <c r="K24" s="16">
        <v>9287.5049999999992</v>
      </c>
      <c r="L24" s="16">
        <v>9418.94</v>
      </c>
      <c r="M24" s="16">
        <v>19650.848999999998</v>
      </c>
      <c r="N24" s="23">
        <f t="shared" ref="N24:N28" si="13">SUM(K24:M24)</f>
        <v>38357.293999999994</v>
      </c>
      <c r="O24" s="23">
        <f>E24+I24+N24</f>
        <v>276165.538</v>
      </c>
      <c r="P24" s="16">
        <v>35375.027000000002</v>
      </c>
      <c r="Q24" s="16">
        <v>55000.908000000003</v>
      </c>
      <c r="R24" s="16">
        <v>58803.06</v>
      </c>
      <c r="S24" s="23">
        <f>SUM(P24:R24)</f>
        <v>149178.995</v>
      </c>
      <c r="T24" s="23">
        <f>SUM(S24,O24)</f>
        <v>425344.533</v>
      </c>
      <c r="U24" s="16">
        <v>59166.341999999997</v>
      </c>
      <c r="V24" s="16">
        <v>54827.741999999998</v>
      </c>
      <c r="W24" s="16">
        <v>54830.309000000001</v>
      </c>
      <c r="X24" s="23">
        <f>SUM(U24:W24)</f>
        <v>168824.39300000001</v>
      </c>
    </row>
    <row r="25" spans="1:24" ht="15.6" x14ac:dyDescent="0.3">
      <c r="A25" s="9" t="s">
        <v>40</v>
      </c>
      <c r="B25" s="18">
        <v>294549.47100000002</v>
      </c>
      <c r="C25" s="18">
        <v>226516.05100000001</v>
      </c>
      <c r="D25" s="19">
        <v>286043.95299999998</v>
      </c>
      <c r="E25" s="24">
        <f>SUM(B25:D25)</f>
        <v>807109.47499999998</v>
      </c>
      <c r="F25" s="18">
        <v>295436.495</v>
      </c>
      <c r="G25" s="18">
        <v>277281.641</v>
      </c>
      <c r="H25" s="19">
        <v>301760.57900000003</v>
      </c>
      <c r="I25" s="24">
        <f>SUM(F25:H25)</f>
        <v>874478.71499999997</v>
      </c>
      <c r="J25" s="24">
        <f>E25+I25</f>
        <v>1681588.19</v>
      </c>
      <c r="K25" s="18">
        <v>254377.234</v>
      </c>
      <c r="L25" s="18">
        <v>215538.68599999999</v>
      </c>
      <c r="M25" s="19">
        <v>205293.88800000001</v>
      </c>
      <c r="N25" s="24">
        <f t="shared" si="13"/>
        <v>675209.80799999996</v>
      </c>
      <c r="O25" s="24">
        <f>E25+I25+N25</f>
        <v>2356797.9979999997</v>
      </c>
      <c r="P25" s="18">
        <v>227012.348</v>
      </c>
      <c r="Q25" s="18">
        <v>285974.45500000002</v>
      </c>
      <c r="R25" s="19">
        <v>299101.85200000001</v>
      </c>
      <c r="S25" s="24">
        <f>SUM(P25:R25)</f>
        <v>812088.65500000003</v>
      </c>
      <c r="T25" s="24">
        <f>SUM(S25,O25)</f>
        <v>3168886.6529999999</v>
      </c>
      <c r="U25" s="18">
        <v>320746.71399999998</v>
      </c>
      <c r="V25" s="18">
        <v>267600.67499999999</v>
      </c>
      <c r="W25" s="19">
        <v>255460.19899999999</v>
      </c>
      <c r="X25" s="24">
        <f>SUM(U25:W25)</f>
        <v>843807.58799999999</v>
      </c>
    </row>
    <row r="26" spans="1:24" ht="15.6" x14ac:dyDescent="0.3">
      <c r="A26" s="9" t="s">
        <v>41</v>
      </c>
      <c r="B26" s="18">
        <v>76973.914999999994</v>
      </c>
      <c r="C26" s="18">
        <v>81179.691999999995</v>
      </c>
      <c r="D26" s="19">
        <v>81467.06</v>
      </c>
      <c r="E26" s="24">
        <f>SUM(B26:D26)</f>
        <v>239620.66699999999</v>
      </c>
      <c r="F26" s="18">
        <v>68593.214000000007</v>
      </c>
      <c r="G26" s="18">
        <v>81003.585000000006</v>
      </c>
      <c r="H26" s="19">
        <v>100090.868</v>
      </c>
      <c r="I26" s="24">
        <f>SUM(F26:H26)</f>
        <v>249687.66700000002</v>
      </c>
      <c r="J26" s="24">
        <f>E26+I26</f>
        <v>489308.33400000003</v>
      </c>
      <c r="K26" s="18">
        <v>108970.44899999999</v>
      </c>
      <c r="L26" s="18">
        <v>86743.360000000001</v>
      </c>
      <c r="M26" s="19">
        <v>73294.959000000003</v>
      </c>
      <c r="N26" s="24">
        <f t="shared" si="13"/>
        <v>269008.76800000004</v>
      </c>
      <c r="O26" s="24">
        <f>E26+I26+N26</f>
        <v>758317.10200000007</v>
      </c>
      <c r="P26" s="18">
        <v>71701.490000000005</v>
      </c>
      <c r="Q26" s="18">
        <v>69092.322</v>
      </c>
      <c r="R26" s="19">
        <v>68729.304999999993</v>
      </c>
      <c r="S26" s="24">
        <f>SUM(P26:R26)</f>
        <v>209523.117</v>
      </c>
      <c r="T26" s="24">
        <f>SUM(S26,O26)</f>
        <v>967840.21900000004</v>
      </c>
      <c r="U26" s="18">
        <v>75288.293000000005</v>
      </c>
      <c r="V26" s="18">
        <v>70105.106</v>
      </c>
      <c r="W26" s="19">
        <v>81360.247000000003</v>
      </c>
      <c r="X26" s="24">
        <f>SUM(U26:W26)</f>
        <v>226753.64600000001</v>
      </c>
    </row>
    <row r="27" spans="1:24" ht="16.2" thickBot="1" x14ac:dyDescent="0.35">
      <c r="A27" s="9" t="s">
        <v>42</v>
      </c>
      <c r="B27" s="18">
        <v>171495.67800000001</v>
      </c>
      <c r="C27" s="18">
        <v>133863.83900000001</v>
      </c>
      <c r="D27" s="19">
        <v>194602.58299999998</v>
      </c>
      <c r="E27" s="24">
        <f>SUM(B27:D27)</f>
        <v>499962.1</v>
      </c>
      <c r="F27" s="18">
        <v>208275.99400000001</v>
      </c>
      <c r="G27" s="18">
        <v>188765.27899999998</v>
      </c>
      <c r="H27" s="19">
        <v>327993.80099999998</v>
      </c>
      <c r="I27" s="24">
        <f>SUM(F27:H27)</f>
        <v>725035.07400000002</v>
      </c>
      <c r="J27" s="24">
        <f>E27+I27</f>
        <v>1224997.1740000001</v>
      </c>
      <c r="K27" s="18">
        <v>261258.08899999998</v>
      </c>
      <c r="L27" s="18">
        <v>207987.34</v>
      </c>
      <c r="M27" s="19">
        <v>192254.424</v>
      </c>
      <c r="N27" s="24">
        <f t="shared" si="13"/>
        <v>661499.853</v>
      </c>
      <c r="O27" s="24">
        <f>E27+I27+N27</f>
        <v>1886497.0270000002</v>
      </c>
      <c r="P27" s="18">
        <v>231162.30099999998</v>
      </c>
      <c r="Q27" s="18">
        <v>163166.973</v>
      </c>
      <c r="R27" s="19">
        <v>209250.59100000001</v>
      </c>
      <c r="S27" s="24">
        <f>SUM(P27:R27)</f>
        <v>603579.86499999999</v>
      </c>
      <c r="T27" s="24">
        <f>SUM(S27,O27)</f>
        <v>2490076.892</v>
      </c>
      <c r="U27" s="18">
        <v>176101.378</v>
      </c>
      <c r="V27" s="18">
        <v>221168.97700000001</v>
      </c>
      <c r="W27" s="19">
        <v>236655.791</v>
      </c>
      <c r="X27" s="24">
        <f>SUM(U27:W27)</f>
        <v>633926.14599999995</v>
      </c>
    </row>
    <row r="28" spans="1:24" ht="16.2" thickBot="1" x14ac:dyDescent="0.35">
      <c r="A28" s="11" t="s">
        <v>43</v>
      </c>
      <c r="B28" s="22">
        <f t="shared" ref="B28:H28" si="14">SUM(B24:B27)</f>
        <v>598049.54</v>
      </c>
      <c r="C28" s="22">
        <f t="shared" si="14"/>
        <v>494508.49800000002</v>
      </c>
      <c r="D28" s="22">
        <f t="shared" si="14"/>
        <v>613985.14399999997</v>
      </c>
      <c r="E28" s="25">
        <f t="shared" si="14"/>
        <v>1706543.182</v>
      </c>
      <c r="F28" s="22">
        <f t="shared" si="14"/>
        <v>612423.65700000012</v>
      </c>
      <c r="G28" s="22">
        <f t="shared" si="14"/>
        <v>574962.94999999995</v>
      </c>
      <c r="H28" s="22">
        <f t="shared" si="14"/>
        <v>739772.15300000005</v>
      </c>
      <c r="I28" s="25">
        <f>SUM(F28:H28)</f>
        <v>1927158.7600000002</v>
      </c>
      <c r="J28" s="25">
        <f>E28+I28</f>
        <v>3633701.9420000003</v>
      </c>
      <c r="K28" s="22">
        <f>SUM(K24:K27)</f>
        <v>633893.277</v>
      </c>
      <c r="L28" s="22">
        <f>SUM(L24:L27)</f>
        <v>519688.326</v>
      </c>
      <c r="M28" s="22">
        <f>SUM(M24:M27)</f>
        <v>490494.12</v>
      </c>
      <c r="N28" s="25">
        <f t="shared" si="13"/>
        <v>1644075.7230000002</v>
      </c>
      <c r="O28" s="25">
        <f>SUM(O24:O27)</f>
        <v>5277777.665</v>
      </c>
      <c r="P28" s="22">
        <f>SUM(P24:P27)</f>
        <v>565251.16599999997</v>
      </c>
      <c r="Q28" s="22">
        <f>SUM(Q24:Q27)</f>
        <v>573234.65800000005</v>
      </c>
      <c r="R28" s="22">
        <f>SUM(R24:R27)</f>
        <v>635884.80799999996</v>
      </c>
      <c r="S28" s="25">
        <f>SUM(P28:R28)</f>
        <v>1774370.632</v>
      </c>
      <c r="T28" s="25">
        <f>SUM(S28,O28)</f>
        <v>7052148.2970000003</v>
      </c>
      <c r="U28" s="22">
        <f t="shared" ref="U28:X28" si="15">SUM(U24:U27)</f>
        <v>631302.72699999996</v>
      </c>
      <c r="V28" s="22">
        <f t="shared" si="15"/>
        <v>613702.5</v>
      </c>
      <c r="W28" s="22">
        <f t="shared" si="15"/>
        <v>628306.54599999997</v>
      </c>
      <c r="X28" s="25">
        <f t="shared" si="15"/>
        <v>1873311.773</v>
      </c>
    </row>
    <row r="29" spans="1:24" ht="15" thickBot="1" x14ac:dyDescent="0.35">
      <c r="A29" s="47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48"/>
      <c r="U29" s="35"/>
      <c r="V29" s="35"/>
      <c r="W29" s="35"/>
      <c r="X29" s="48"/>
    </row>
    <row r="30" spans="1:24" ht="16.2" thickBot="1" x14ac:dyDescent="0.35">
      <c r="A30" s="12" t="s">
        <v>87</v>
      </c>
      <c r="B30" s="6">
        <v>2479.7620000000002</v>
      </c>
      <c r="C30" s="6">
        <v>2375.364</v>
      </c>
      <c r="D30" s="6">
        <v>2444.2919999999999</v>
      </c>
      <c r="E30" s="26">
        <f>SUM(B30:D30)</f>
        <v>7299.4179999999997</v>
      </c>
      <c r="F30" s="6">
        <v>2308.201</v>
      </c>
      <c r="G30" s="6">
        <v>0</v>
      </c>
      <c r="H30" s="6">
        <v>0</v>
      </c>
      <c r="I30" s="26">
        <f>SUM(F30:H30)</f>
        <v>2308.201</v>
      </c>
      <c r="J30" s="26">
        <f>E30+I30</f>
        <v>9607.6189999999988</v>
      </c>
      <c r="K30" s="6">
        <v>0</v>
      </c>
      <c r="L30" s="6">
        <v>0</v>
      </c>
      <c r="M30" s="6">
        <v>0</v>
      </c>
      <c r="N30" s="26">
        <f>SUM(K30:M30)</f>
        <v>0</v>
      </c>
      <c r="O30" s="26">
        <f>E30+I30+N30</f>
        <v>9607.6189999999988</v>
      </c>
      <c r="P30" s="6">
        <v>2252.172</v>
      </c>
      <c r="Q30" s="6">
        <v>2296.518</v>
      </c>
      <c r="R30" s="6">
        <v>2464.6480000000001</v>
      </c>
      <c r="S30" s="26">
        <f>SUM(P30:R30)</f>
        <v>7013.3380000000006</v>
      </c>
      <c r="T30" s="26">
        <f>SUM(S30,O30)</f>
        <v>16620.956999999999</v>
      </c>
      <c r="U30" s="6">
        <v>2599.9290000000001</v>
      </c>
      <c r="V30" s="6">
        <v>2352.6260000000002</v>
      </c>
      <c r="W30" s="6">
        <v>2600.6579999999999</v>
      </c>
      <c r="X30" s="26">
        <f>SUM(U30:W30)</f>
        <v>7553.2129999999997</v>
      </c>
    </row>
    <row r="31" spans="1:24" ht="15" thickBot="1" x14ac:dyDescent="0.35">
      <c r="A31" s="47"/>
      <c r="B31" s="35"/>
      <c r="C31" s="35"/>
      <c r="D31" s="35"/>
      <c r="E31" s="35"/>
      <c r="F31" s="35"/>
      <c r="G31" s="35"/>
      <c r="H31" s="35"/>
      <c r="I31" s="179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48"/>
      <c r="U31" s="35"/>
      <c r="V31" s="35"/>
      <c r="W31" s="35"/>
      <c r="X31" s="48"/>
    </row>
    <row r="32" spans="1:24" ht="16.2" thickBot="1" x14ac:dyDescent="0.35">
      <c r="A32" s="13" t="s">
        <v>88</v>
      </c>
      <c r="B32" s="36">
        <f t="shared" ref="B32:H32" si="16">B16+B22+B28</f>
        <v>2841743.628</v>
      </c>
      <c r="C32" s="36">
        <f t="shared" si="16"/>
        <v>2567147.1429999997</v>
      </c>
      <c r="D32" s="36">
        <f t="shared" si="16"/>
        <v>2845991.6289999997</v>
      </c>
      <c r="E32" s="27">
        <f t="shared" si="16"/>
        <v>8254882.4000000004</v>
      </c>
      <c r="F32" s="36">
        <f t="shared" si="16"/>
        <v>2576241.943</v>
      </c>
      <c r="G32" s="36">
        <f t="shared" si="16"/>
        <v>2267662.3909999998</v>
      </c>
      <c r="H32" s="36">
        <f t="shared" si="16"/>
        <v>1929188.7179999999</v>
      </c>
      <c r="I32" s="27">
        <f>SUM(F32:H32)</f>
        <v>6773093.0519999992</v>
      </c>
      <c r="J32" s="27">
        <f>J16+J22+J28</f>
        <v>15027975.452</v>
      </c>
      <c r="K32" s="36">
        <f>K16+K22+K28</f>
        <v>1680980.368</v>
      </c>
      <c r="L32" s="36">
        <f>L16+L22+L28</f>
        <v>1627339.5440000002</v>
      </c>
      <c r="M32" s="36">
        <f>M16+M22+M28</f>
        <v>1766902.6340000001</v>
      </c>
      <c r="N32" s="27">
        <f t="shared" ref="N32:N33" si="17">SUM(K32:M32)</f>
        <v>5075222.5460000001</v>
      </c>
      <c r="O32" s="27">
        <f>J32+N32</f>
        <v>20103197.998</v>
      </c>
      <c r="P32" s="36">
        <f>P16+P22+P28</f>
        <v>2176572.3760000002</v>
      </c>
      <c r="Q32" s="36">
        <f>Q16+Q22+Q28</f>
        <v>2595047.6459999997</v>
      </c>
      <c r="R32" s="36">
        <f>R16+R22+R28</f>
        <v>3020325.898</v>
      </c>
      <c r="S32" s="27">
        <f>SUM(P32:R32)</f>
        <v>7791945.9199999999</v>
      </c>
      <c r="T32" s="27">
        <f>SUM(S32,O32)</f>
        <v>27895143.917999998</v>
      </c>
      <c r="U32" s="36">
        <f t="shared" ref="U32:X32" si="18">U16+U22+U28</f>
        <v>3216848.03</v>
      </c>
      <c r="V32" s="36">
        <f t="shared" si="18"/>
        <v>2904021.5599999996</v>
      </c>
      <c r="W32" s="36">
        <f t="shared" si="18"/>
        <v>3040850.179</v>
      </c>
      <c r="X32" s="27">
        <f t="shared" si="18"/>
        <v>9161719.7689999994</v>
      </c>
    </row>
    <row r="33" spans="1:24" ht="16.2" thickBot="1" x14ac:dyDescent="0.35">
      <c r="A33" s="13" t="s">
        <v>89</v>
      </c>
      <c r="B33" s="37">
        <f>B32+B30</f>
        <v>2844223.39</v>
      </c>
      <c r="C33" s="37">
        <f t="shared" ref="C33:H33" si="19">C32+C30</f>
        <v>2569522.5069999998</v>
      </c>
      <c r="D33" s="37">
        <f t="shared" si="19"/>
        <v>2848435.9209999996</v>
      </c>
      <c r="E33" s="27">
        <f t="shared" si="19"/>
        <v>8262181.818</v>
      </c>
      <c r="F33" s="37">
        <f t="shared" si="19"/>
        <v>2578550.1439999999</v>
      </c>
      <c r="G33" s="37">
        <f t="shared" si="19"/>
        <v>2267662.3909999998</v>
      </c>
      <c r="H33" s="37">
        <f t="shared" si="19"/>
        <v>1929188.7179999999</v>
      </c>
      <c r="I33" s="27">
        <f>I32+I30</f>
        <v>6775401.2529999996</v>
      </c>
      <c r="J33" s="27">
        <f>J32+J30</f>
        <v>15037583.071</v>
      </c>
      <c r="K33" s="37">
        <f>K32+K30</f>
        <v>1680980.368</v>
      </c>
      <c r="L33" s="37">
        <f>L32+L30</f>
        <v>1627339.5440000002</v>
      </c>
      <c r="M33" s="37">
        <f>M32+M30</f>
        <v>1766902.6340000001</v>
      </c>
      <c r="N33" s="27">
        <f t="shared" si="17"/>
        <v>5075222.5460000001</v>
      </c>
      <c r="O33" s="27">
        <f>O32+O30</f>
        <v>20112805.616999999</v>
      </c>
      <c r="P33" s="37">
        <f>P30+P32</f>
        <v>2178824.548</v>
      </c>
      <c r="Q33" s="37">
        <f>Q30+Q32</f>
        <v>2597344.1639999999</v>
      </c>
      <c r="R33" s="37">
        <f>R30+R32</f>
        <v>3022790.5460000001</v>
      </c>
      <c r="S33" s="27">
        <f>SUM(P33:R33)</f>
        <v>7798959.2579999994</v>
      </c>
      <c r="T33" s="27">
        <f>SUM(S33,O33)</f>
        <v>27911764.875</v>
      </c>
      <c r="U33" s="37">
        <f>U32+U30</f>
        <v>3219447.9589999998</v>
      </c>
      <c r="V33" s="37">
        <f t="shared" ref="V33:W33" si="20">V32+V30</f>
        <v>2906374.1859999998</v>
      </c>
      <c r="W33" s="37">
        <f t="shared" si="20"/>
        <v>3043450.8369999998</v>
      </c>
      <c r="X33" s="27">
        <f>X32+X30</f>
        <v>9169272.9819999989</v>
      </c>
    </row>
    <row r="34" spans="1:24" ht="15.6" x14ac:dyDescent="0.3">
      <c r="A34" s="49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57"/>
      <c r="U34" s="38"/>
      <c r="V34" s="38"/>
      <c r="W34" s="38"/>
      <c r="X34" s="57"/>
    </row>
    <row r="35" spans="1:24" ht="15.6" x14ac:dyDescent="0.3">
      <c r="A35" s="14" t="s">
        <v>44</v>
      </c>
      <c r="B35" s="15">
        <f t="shared" ref="B35:J35" si="21">B5+B6+B7+B8+B9+B10+B11+B12+B18+B24+B30</f>
        <v>1762177.0830000001</v>
      </c>
      <c r="C35" s="15">
        <f t="shared" si="21"/>
        <v>1596065.294</v>
      </c>
      <c r="D35" s="15">
        <f t="shared" si="21"/>
        <v>1707466.5649999999</v>
      </c>
      <c r="E35" s="54">
        <f t="shared" si="21"/>
        <v>5065708.9419999998</v>
      </c>
      <c r="F35" s="15">
        <f t="shared" si="21"/>
        <v>1429264.1539999999</v>
      </c>
      <c r="G35" s="15">
        <f t="shared" si="21"/>
        <v>1062272.8810000001</v>
      </c>
      <c r="H35" s="53">
        <f t="shared" si="21"/>
        <v>582886.94299999997</v>
      </c>
      <c r="I35" s="54">
        <f t="shared" si="21"/>
        <v>3074423.9780000001</v>
      </c>
      <c r="J35" s="54">
        <f t="shared" si="21"/>
        <v>8140132.9199999999</v>
      </c>
      <c r="K35" s="15">
        <f t="shared" ref="K35:T35" si="22">K5+K6+K7+K8+K9+K10+K11+K12+K18+K24+K30</f>
        <v>519183.31100000005</v>
      </c>
      <c r="L35" s="15">
        <f t="shared" si="22"/>
        <v>602599.64199999999</v>
      </c>
      <c r="M35" s="53">
        <f t="shared" si="22"/>
        <v>844540.99900000019</v>
      </c>
      <c r="N35" s="54">
        <f t="shared" si="22"/>
        <v>1966323.9519999998</v>
      </c>
      <c r="O35" s="54">
        <f t="shared" si="22"/>
        <v>10106456.872000001</v>
      </c>
      <c r="P35" s="15">
        <f t="shared" si="22"/>
        <v>1147227.193</v>
      </c>
      <c r="Q35" s="15">
        <f t="shared" si="22"/>
        <v>1512251.1939999999</v>
      </c>
      <c r="R35" s="53">
        <f t="shared" si="22"/>
        <v>1897030.5560000001</v>
      </c>
      <c r="S35" s="54">
        <f t="shared" si="22"/>
        <v>4556508.943</v>
      </c>
      <c r="T35" s="58">
        <f t="shared" si="22"/>
        <v>14662965.814999998</v>
      </c>
      <c r="U35" s="15">
        <f t="shared" ref="U35:X35" si="23">U5+U6+U7+U8+U9+U10+U11+U12+U18+U24+U30</f>
        <v>2108553.0660000001</v>
      </c>
      <c r="V35" s="15">
        <f t="shared" si="23"/>
        <v>1861010.6969999999</v>
      </c>
      <c r="W35" s="15">
        <f t="shared" si="23"/>
        <v>1951136.1089999997</v>
      </c>
      <c r="X35" s="58">
        <f t="shared" si="23"/>
        <v>5920699.8720000014</v>
      </c>
    </row>
    <row r="36" spans="1:24" ht="15.6" x14ac:dyDescent="0.3">
      <c r="A36" s="59" t="s">
        <v>45</v>
      </c>
      <c r="B36" s="60">
        <f t="shared" ref="B36:I36" si="24">SUM(B13:B15,B19:B21,B25:B27)</f>
        <v>1082046.307</v>
      </c>
      <c r="C36" s="60">
        <f t="shared" si="24"/>
        <v>973457.21300000011</v>
      </c>
      <c r="D36" s="60">
        <f t="shared" si="24"/>
        <v>1140969.3560000001</v>
      </c>
      <c r="E36" s="62">
        <f t="shared" si="24"/>
        <v>3196472.8759999997</v>
      </c>
      <c r="F36" s="60">
        <f t="shared" si="24"/>
        <v>1149285.99</v>
      </c>
      <c r="G36" s="60">
        <f t="shared" si="24"/>
        <v>1205389.5099999998</v>
      </c>
      <c r="H36" s="61">
        <f t="shared" si="24"/>
        <v>1346301.7750000001</v>
      </c>
      <c r="I36" s="62">
        <f t="shared" si="24"/>
        <v>3700977.2749999999</v>
      </c>
      <c r="J36" s="62">
        <f t="shared" ref="J36:T36" si="25">SUM(J13:J15,J19:J21,J25:J27)</f>
        <v>6897450.1509999987</v>
      </c>
      <c r="K36" s="60">
        <f t="shared" si="25"/>
        <v>1161797.0569999998</v>
      </c>
      <c r="L36" s="60">
        <f t="shared" si="25"/>
        <v>1024739.902</v>
      </c>
      <c r="M36" s="61">
        <f t="shared" si="25"/>
        <v>922361.63500000001</v>
      </c>
      <c r="N36" s="62">
        <f t="shared" si="25"/>
        <v>3108898.594</v>
      </c>
      <c r="O36" s="62">
        <f t="shared" si="25"/>
        <v>10006348.744999999</v>
      </c>
      <c r="P36" s="60">
        <f t="shared" si="25"/>
        <v>1031597.355</v>
      </c>
      <c r="Q36" s="60">
        <f t="shared" si="25"/>
        <v>1085092.9700000002</v>
      </c>
      <c r="R36" s="61">
        <f t="shared" si="25"/>
        <v>1125759.99</v>
      </c>
      <c r="S36" s="62">
        <f t="shared" si="25"/>
        <v>3242450.3149999995</v>
      </c>
      <c r="T36" s="63">
        <f t="shared" si="25"/>
        <v>13248799.059999999</v>
      </c>
      <c r="U36" s="60">
        <f t="shared" ref="U36:X36" si="26">SUM(U13:U15,U19:U21,U25:U27)</f>
        <v>1110894.8930000002</v>
      </c>
      <c r="V36" s="60">
        <f t="shared" si="26"/>
        <v>1045363.4890000001</v>
      </c>
      <c r="W36" s="60">
        <f t="shared" si="26"/>
        <v>1092314.7279999999</v>
      </c>
      <c r="X36" s="63">
        <f t="shared" si="26"/>
        <v>3248573.1100000003</v>
      </c>
    </row>
    <row r="37" spans="1:24" x14ac:dyDescent="0.3">
      <c r="K37" s="50"/>
      <c r="L37" s="50"/>
      <c r="O37" s="50"/>
      <c r="P37" s="50"/>
      <c r="Q37" s="50"/>
      <c r="R37" s="50"/>
      <c r="S37" s="50"/>
      <c r="T37" s="50"/>
    </row>
    <row r="38" spans="1:24" x14ac:dyDescent="0.3">
      <c r="E38" s="50"/>
      <c r="F38" s="50"/>
      <c r="P38" s="50"/>
      <c r="Q38" s="50"/>
      <c r="R38" s="50"/>
      <c r="S38" s="50"/>
      <c r="T38" s="50"/>
      <c r="X38" s="50"/>
    </row>
    <row r="39" spans="1:24" x14ac:dyDescent="0.3">
      <c r="P39" s="50"/>
    </row>
    <row r="40" spans="1:24" x14ac:dyDescent="0.3">
      <c r="P40" s="50"/>
      <c r="Q40" s="50"/>
      <c r="R40" s="50"/>
      <c r="S40" s="50"/>
      <c r="T40" s="50"/>
    </row>
    <row r="41" spans="1:24" x14ac:dyDescent="0.3">
      <c r="G41" s="176"/>
    </row>
    <row r="43" spans="1:24" x14ac:dyDescent="0.3">
      <c r="B43" s="43"/>
      <c r="G43" s="50"/>
      <c r="H43" s="175"/>
      <c r="U43" s="43"/>
    </row>
    <row r="44" spans="1:24" x14ac:dyDescent="0.3">
      <c r="G44" s="50"/>
      <c r="H44" s="175"/>
    </row>
    <row r="45" spans="1:24" x14ac:dyDescent="0.3">
      <c r="G45" s="50"/>
      <c r="H45" s="175"/>
    </row>
    <row r="46" spans="1:24" x14ac:dyDescent="0.3">
      <c r="G46" s="50"/>
      <c r="H46" s="175"/>
    </row>
    <row r="47" spans="1:24" x14ac:dyDescent="0.3">
      <c r="G47" s="50"/>
      <c r="H47" s="175"/>
    </row>
  </sheetData>
  <protectedRanges>
    <protectedRange password="CA04" sqref="I15 F2:I14 G16:G17 K2:N2 F61:F62 U2:X34 F15:G15 F16:F20 F22:F34 A1:A36 G19:G34 B2:E34 B35:X36 H16:I34" name="Диапазон1_3"/>
    <protectedRange password="CA04" sqref="J3:J34 K3:N3" name="Диапазон1_2_1"/>
  </protectedRanges>
  <mergeCells count="4">
    <mergeCell ref="U2:X2"/>
    <mergeCell ref="A2:A3"/>
    <mergeCell ref="B2:T2"/>
    <mergeCell ref="A1:X1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31" sqref="D31"/>
    </sheetView>
  </sheetViews>
  <sheetFormatPr defaultRowHeight="14.4" x14ac:dyDescent="0.3"/>
  <cols>
    <col min="1" max="1" width="50.33203125" customWidth="1"/>
    <col min="2" max="14" width="10.6640625" style="177" customWidth="1"/>
    <col min="15" max="15" width="13" style="177" customWidth="1"/>
    <col min="16" max="24" width="10.6640625" style="177" customWidth="1"/>
    <col min="174" max="174" width="40.33203125" bestFit="1" customWidth="1"/>
    <col min="175" max="213" width="10.6640625" customWidth="1"/>
    <col min="214" max="214" width="11.44140625" bestFit="1" customWidth="1"/>
    <col min="215" max="215" width="9.5546875" bestFit="1" customWidth="1"/>
    <col min="216" max="216" width="12" bestFit="1" customWidth="1"/>
    <col min="430" max="430" width="40.33203125" bestFit="1" customWidth="1"/>
    <col min="431" max="469" width="10.6640625" customWidth="1"/>
    <col min="470" max="470" width="11.44140625" bestFit="1" customWidth="1"/>
    <col min="471" max="471" width="9.5546875" bestFit="1" customWidth="1"/>
    <col min="472" max="472" width="12" bestFit="1" customWidth="1"/>
    <col min="686" max="686" width="40.33203125" bestFit="1" customWidth="1"/>
    <col min="687" max="725" width="10.6640625" customWidth="1"/>
    <col min="726" max="726" width="11.44140625" bestFit="1" customWidth="1"/>
    <col min="727" max="727" width="9.5546875" bestFit="1" customWidth="1"/>
    <col min="728" max="728" width="12" bestFit="1" customWidth="1"/>
    <col min="942" max="942" width="40.33203125" bestFit="1" customWidth="1"/>
    <col min="943" max="981" width="10.6640625" customWidth="1"/>
    <col min="982" max="982" width="11.44140625" bestFit="1" customWidth="1"/>
    <col min="983" max="983" width="9.5546875" bestFit="1" customWidth="1"/>
    <col min="984" max="984" width="12" bestFit="1" customWidth="1"/>
    <col min="1198" max="1198" width="40.33203125" bestFit="1" customWidth="1"/>
    <col min="1199" max="1237" width="10.6640625" customWidth="1"/>
    <col min="1238" max="1238" width="11.44140625" bestFit="1" customWidth="1"/>
    <col min="1239" max="1239" width="9.5546875" bestFit="1" customWidth="1"/>
    <col min="1240" max="1240" width="12" bestFit="1" customWidth="1"/>
    <col min="1454" max="1454" width="40.33203125" bestFit="1" customWidth="1"/>
    <col min="1455" max="1493" width="10.6640625" customWidth="1"/>
    <col min="1494" max="1494" width="11.44140625" bestFit="1" customWidth="1"/>
    <col min="1495" max="1495" width="9.5546875" bestFit="1" customWidth="1"/>
    <col min="1496" max="1496" width="12" bestFit="1" customWidth="1"/>
    <col min="1710" max="1710" width="40.33203125" bestFit="1" customWidth="1"/>
    <col min="1711" max="1749" width="10.6640625" customWidth="1"/>
    <col min="1750" max="1750" width="11.44140625" bestFit="1" customWidth="1"/>
    <col min="1751" max="1751" width="9.5546875" bestFit="1" customWidth="1"/>
    <col min="1752" max="1752" width="12" bestFit="1" customWidth="1"/>
    <col min="1966" max="1966" width="40.33203125" bestFit="1" customWidth="1"/>
    <col min="1967" max="2005" width="10.6640625" customWidth="1"/>
    <col min="2006" max="2006" width="11.44140625" bestFit="1" customWidth="1"/>
    <col min="2007" max="2007" width="9.5546875" bestFit="1" customWidth="1"/>
    <col min="2008" max="2008" width="12" bestFit="1" customWidth="1"/>
    <col min="2222" max="2222" width="40.33203125" bestFit="1" customWidth="1"/>
    <col min="2223" max="2261" width="10.6640625" customWidth="1"/>
    <col min="2262" max="2262" width="11.44140625" bestFit="1" customWidth="1"/>
    <col min="2263" max="2263" width="9.5546875" bestFit="1" customWidth="1"/>
    <col min="2264" max="2264" width="12" bestFit="1" customWidth="1"/>
    <col min="2478" max="2478" width="40.33203125" bestFit="1" customWidth="1"/>
    <col min="2479" max="2517" width="10.6640625" customWidth="1"/>
    <col min="2518" max="2518" width="11.44140625" bestFit="1" customWidth="1"/>
    <col min="2519" max="2519" width="9.5546875" bestFit="1" customWidth="1"/>
    <col min="2520" max="2520" width="12" bestFit="1" customWidth="1"/>
    <col min="2734" max="2734" width="40.33203125" bestFit="1" customWidth="1"/>
    <col min="2735" max="2773" width="10.6640625" customWidth="1"/>
    <col min="2774" max="2774" width="11.44140625" bestFit="1" customWidth="1"/>
    <col min="2775" max="2775" width="9.5546875" bestFit="1" customWidth="1"/>
    <col min="2776" max="2776" width="12" bestFit="1" customWidth="1"/>
    <col min="2990" max="2990" width="40.33203125" bestFit="1" customWidth="1"/>
    <col min="2991" max="3029" width="10.6640625" customWidth="1"/>
    <col min="3030" max="3030" width="11.44140625" bestFit="1" customWidth="1"/>
    <col min="3031" max="3031" width="9.5546875" bestFit="1" customWidth="1"/>
    <col min="3032" max="3032" width="12" bestFit="1" customWidth="1"/>
    <col min="3246" max="3246" width="40.33203125" bestFit="1" customWidth="1"/>
    <col min="3247" max="3285" width="10.6640625" customWidth="1"/>
    <col min="3286" max="3286" width="11.44140625" bestFit="1" customWidth="1"/>
    <col min="3287" max="3287" width="9.5546875" bestFit="1" customWidth="1"/>
    <col min="3288" max="3288" width="12" bestFit="1" customWidth="1"/>
    <col min="3502" max="3502" width="40.33203125" bestFit="1" customWidth="1"/>
    <col min="3503" max="3541" width="10.6640625" customWidth="1"/>
    <col min="3542" max="3542" width="11.44140625" bestFit="1" customWidth="1"/>
    <col min="3543" max="3543" width="9.5546875" bestFit="1" customWidth="1"/>
    <col min="3544" max="3544" width="12" bestFit="1" customWidth="1"/>
    <col min="3758" max="3758" width="40.33203125" bestFit="1" customWidth="1"/>
    <col min="3759" max="3797" width="10.6640625" customWidth="1"/>
    <col min="3798" max="3798" width="11.44140625" bestFit="1" customWidth="1"/>
    <col min="3799" max="3799" width="9.5546875" bestFit="1" customWidth="1"/>
    <col min="3800" max="3800" width="12" bestFit="1" customWidth="1"/>
    <col min="4014" max="4014" width="40.33203125" bestFit="1" customWidth="1"/>
    <col min="4015" max="4053" width="10.6640625" customWidth="1"/>
    <col min="4054" max="4054" width="11.44140625" bestFit="1" customWidth="1"/>
    <col min="4055" max="4055" width="9.5546875" bestFit="1" customWidth="1"/>
    <col min="4056" max="4056" width="12" bestFit="1" customWidth="1"/>
    <col min="4270" max="4270" width="40.33203125" bestFit="1" customWidth="1"/>
    <col min="4271" max="4309" width="10.6640625" customWidth="1"/>
    <col min="4310" max="4310" width="11.44140625" bestFit="1" customWidth="1"/>
    <col min="4311" max="4311" width="9.5546875" bestFit="1" customWidth="1"/>
    <col min="4312" max="4312" width="12" bestFit="1" customWidth="1"/>
    <col min="4526" max="4526" width="40.33203125" bestFit="1" customWidth="1"/>
    <col min="4527" max="4565" width="10.6640625" customWidth="1"/>
    <col min="4566" max="4566" width="11.44140625" bestFit="1" customWidth="1"/>
    <col min="4567" max="4567" width="9.5546875" bestFit="1" customWidth="1"/>
    <col min="4568" max="4568" width="12" bestFit="1" customWidth="1"/>
    <col min="4782" max="4782" width="40.33203125" bestFit="1" customWidth="1"/>
    <col min="4783" max="4821" width="10.6640625" customWidth="1"/>
    <col min="4822" max="4822" width="11.44140625" bestFit="1" customWidth="1"/>
    <col min="4823" max="4823" width="9.5546875" bestFit="1" customWidth="1"/>
    <col min="4824" max="4824" width="12" bestFit="1" customWidth="1"/>
    <col min="5038" max="5038" width="40.33203125" bestFit="1" customWidth="1"/>
    <col min="5039" max="5077" width="10.6640625" customWidth="1"/>
    <col min="5078" max="5078" width="11.44140625" bestFit="1" customWidth="1"/>
    <col min="5079" max="5079" width="9.5546875" bestFit="1" customWidth="1"/>
    <col min="5080" max="5080" width="12" bestFit="1" customWidth="1"/>
    <col min="5294" max="5294" width="40.33203125" bestFit="1" customWidth="1"/>
    <col min="5295" max="5333" width="10.6640625" customWidth="1"/>
    <col min="5334" max="5334" width="11.44140625" bestFit="1" customWidth="1"/>
    <col min="5335" max="5335" width="9.5546875" bestFit="1" customWidth="1"/>
    <col min="5336" max="5336" width="12" bestFit="1" customWidth="1"/>
    <col min="5550" max="5550" width="40.33203125" bestFit="1" customWidth="1"/>
    <col min="5551" max="5589" width="10.6640625" customWidth="1"/>
    <col min="5590" max="5590" width="11.44140625" bestFit="1" customWidth="1"/>
    <col min="5591" max="5591" width="9.5546875" bestFit="1" customWidth="1"/>
    <col min="5592" max="5592" width="12" bestFit="1" customWidth="1"/>
    <col min="5806" max="5806" width="40.33203125" bestFit="1" customWidth="1"/>
    <col min="5807" max="5845" width="10.6640625" customWidth="1"/>
    <col min="5846" max="5846" width="11.44140625" bestFit="1" customWidth="1"/>
    <col min="5847" max="5847" width="9.5546875" bestFit="1" customWidth="1"/>
    <col min="5848" max="5848" width="12" bestFit="1" customWidth="1"/>
    <col min="6062" max="6062" width="40.33203125" bestFit="1" customWidth="1"/>
    <col min="6063" max="6101" width="10.6640625" customWidth="1"/>
    <col min="6102" max="6102" width="11.44140625" bestFit="1" customWidth="1"/>
    <col min="6103" max="6103" width="9.5546875" bestFit="1" customWidth="1"/>
    <col min="6104" max="6104" width="12" bestFit="1" customWidth="1"/>
    <col min="6318" max="6318" width="40.33203125" bestFit="1" customWidth="1"/>
    <col min="6319" max="6357" width="10.6640625" customWidth="1"/>
    <col min="6358" max="6358" width="11.44140625" bestFit="1" customWidth="1"/>
    <col min="6359" max="6359" width="9.5546875" bestFit="1" customWidth="1"/>
    <col min="6360" max="6360" width="12" bestFit="1" customWidth="1"/>
    <col min="6574" max="6574" width="40.33203125" bestFit="1" customWidth="1"/>
    <col min="6575" max="6613" width="10.6640625" customWidth="1"/>
    <col min="6614" max="6614" width="11.44140625" bestFit="1" customWidth="1"/>
    <col min="6615" max="6615" width="9.5546875" bestFit="1" customWidth="1"/>
    <col min="6616" max="6616" width="12" bestFit="1" customWidth="1"/>
    <col min="6830" max="6830" width="40.33203125" bestFit="1" customWidth="1"/>
    <col min="6831" max="6869" width="10.6640625" customWidth="1"/>
    <col min="6870" max="6870" width="11.44140625" bestFit="1" customWidth="1"/>
    <col min="6871" max="6871" width="9.5546875" bestFit="1" customWidth="1"/>
    <col min="6872" max="6872" width="12" bestFit="1" customWidth="1"/>
    <col min="7086" max="7086" width="40.33203125" bestFit="1" customWidth="1"/>
    <col min="7087" max="7125" width="10.6640625" customWidth="1"/>
    <col min="7126" max="7126" width="11.44140625" bestFit="1" customWidth="1"/>
    <col min="7127" max="7127" width="9.5546875" bestFit="1" customWidth="1"/>
    <col min="7128" max="7128" width="12" bestFit="1" customWidth="1"/>
    <col min="7342" max="7342" width="40.33203125" bestFit="1" customWidth="1"/>
    <col min="7343" max="7381" width="10.6640625" customWidth="1"/>
    <col min="7382" max="7382" width="11.44140625" bestFit="1" customWidth="1"/>
    <col min="7383" max="7383" width="9.5546875" bestFit="1" customWidth="1"/>
    <col min="7384" max="7384" width="12" bestFit="1" customWidth="1"/>
    <col min="7598" max="7598" width="40.33203125" bestFit="1" customWidth="1"/>
    <col min="7599" max="7637" width="10.6640625" customWidth="1"/>
    <col min="7638" max="7638" width="11.44140625" bestFit="1" customWidth="1"/>
    <col min="7639" max="7639" width="9.5546875" bestFit="1" customWidth="1"/>
    <col min="7640" max="7640" width="12" bestFit="1" customWidth="1"/>
    <col min="7854" max="7854" width="40.33203125" bestFit="1" customWidth="1"/>
    <col min="7855" max="7893" width="10.6640625" customWidth="1"/>
    <col min="7894" max="7894" width="11.44140625" bestFit="1" customWidth="1"/>
    <col min="7895" max="7895" width="9.5546875" bestFit="1" customWidth="1"/>
    <col min="7896" max="7896" width="12" bestFit="1" customWidth="1"/>
    <col min="8110" max="8110" width="40.33203125" bestFit="1" customWidth="1"/>
    <col min="8111" max="8149" width="10.6640625" customWidth="1"/>
    <col min="8150" max="8150" width="11.44140625" bestFit="1" customWidth="1"/>
    <col min="8151" max="8151" width="9.5546875" bestFit="1" customWidth="1"/>
    <col min="8152" max="8152" width="12" bestFit="1" customWidth="1"/>
    <col min="8366" max="8366" width="40.33203125" bestFit="1" customWidth="1"/>
    <col min="8367" max="8405" width="10.6640625" customWidth="1"/>
    <col min="8406" max="8406" width="11.44140625" bestFit="1" customWidth="1"/>
    <col min="8407" max="8407" width="9.5546875" bestFit="1" customWidth="1"/>
    <col min="8408" max="8408" width="12" bestFit="1" customWidth="1"/>
    <col min="8622" max="8622" width="40.33203125" bestFit="1" customWidth="1"/>
    <col min="8623" max="8661" width="10.6640625" customWidth="1"/>
    <col min="8662" max="8662" width="11.44140625" bestFit="1" customWidth="1"/>
    <col min="8663" max="8663" width="9.5546875" bestFit="1" customWidth="1"/>
    <col min="8664" max="8664" width="12" bestFit="1" customWidth="1"/>
    <col min="8878" max="8878" width="40.33203125" bestFit="1" customWidth="1"/>
    <col min="8879" max="8917" width="10.6640625" customWidth="1"/>
    <col min="8918" max="8918" width="11.44140625" bestFit="1" customWidth="1"/>
    <col min="8919" max="8919" width="9.5546875" bestFit="1" customWidth="1"/>
    <col min="8920" max="8920" width="12" bestFit="1" customWidth="1"/>
    <col min="9134" max="9134" width="40.33203125" bestFit="1" customWidth="1"/>
    <col min="9135" max="9173" width="10.6640625" customWidth="1"/>
    <col min="9174" max="9174" width="11.44140625" bestFit="1" customWidth="1"/>
    <col min="9175" max="9175" width="9.5546875" bestFit="1" customWidth="1"/>
    <col min="9176" max="9176" width="12" bestFit="1" customWidth="1"/>
    <col min="9390" max="9390" width="40.33203125" bestFit="1" customWidth="1"/>
    <col min="9391" max="9429" width="10.6640625" customWidth="1"/>
    <col min="9430" max="9430" width="11.44140625" bestFit="1" customWidth="1"/>
    <col min="9431" max="9431" width="9.5546875" bestFit="1" customWidth="1"/>
    <col min="9432" max="9432" width="12" bestFit="1" customWidth="1"/>
    <col min="9646" max="9646" width="40.33203125" bestFit="1" customWidth="1"/>
    <col min="9647" max="9685" width="10.6640625" customWidth="1"/>
    <col min="9686" max="9686" width="11.44140625" bestFit="1" customWidth="1"/>
    <col min="9687" max="9687" width="9.5546875" bestFit="1" customWidth="1"/>
    <col min="9688" max="9688" width="12" bestFit="1" customWidth="1"/>
    <col min="9902" max="9902" width="40.33203125" bestFit="1" customWidth="1"/>
    <col min="9903" max="9941" width="10.6640625" customWidth="1"/>
    <col min="9942" max="9942" width="11.44140625" bestFit="1" customWidth="1"/>
    <col min="9943" max="9943" width="9.5546875" bestFit="1" customWidth="1"/>
    <col min="9944" max="9944" width="12" bestFit="1" customWidth="1"/>
    <col min="10158" max="10158" width="40.33203125" bestFit="1" customWidth="1"/>
    <col min="10159" max="10197" width="10.6640625" customWidth="1"/>
    <col min="10198" max="10198" width="11.44140625" bestFit="1" customWidth="1"/>
    <col min="10199" max="10199" width="9.5546875" bestFit="1" customWidth="1"/>
    <col min="10200" max="10200" width="12" bestFit="1" customWidth="1"/>
    <col min="10414" max="10414" width="40.33203125" bestFit="1" customWidth="1"/>
    <col min="10415" max="10453" width="10.6640625" customWidth="1"/>
    <col min="10454" max="10454" width="11.44140625" bestFit="1" customWidth="1"/>
    <col min="10455" max="10455" width="9.5546875" bestFit="1" customWidth="1"/>
    <col min="10456" max="10456" width="12" bestFit="1" customWidth="1"/>
    <col min="10670" max="10670" width="40.33203125" bestFit="1" customWidth="1"/>
    <col min="10671" max="10709" width="10.6640625" customWidth="1"/>
    <col min="10710" max="10710" width="11.44140625" bestFit="1" customWidth="1"/>
    <col min="10711" max="10711" width="9.5546875" bestFit="1" customWidth="1"/>
    <col min="10712" max="10712" width="12" bestFit="1" customWidth="1"/>
    <col min="10926" max="10926" width="40.33203125" bestFit="1" customWidth="1"/>
    <col min="10927" max="10965" width="10.6640625" customWidth="1"/>
    <col min="10966" max="10966" width="11.44140625" bestFit="1" customWidth="1"/>
    <col min="10967" max="10967" width="9.5546875" bestFit="1" customWidth="1"/>
    <col min="10968" max="10968" width="12" bestFit="1" customWidth="1"/>
    <col min="11182" max="11182" width="40.33203125" bestFit="1" customWidth="1"/>
    <col min="11183" max="11221" width="10.6640625" customWidth="1"/>
    <col min="11222" max="11222" width="11.44140625" bestFit="1" customWidth="1"/>
    <col min="11223" max="11223" width="9.5546875" bestFit="1" customWidth="1"/>
    <col min="11224" max="11224" width="12" bestFit="1" customWidth="1"/>
    <col min="11438" max="11438" width="40.33203125" bestFit="1" customWidth="1"/>
    <col min="11439" max="11477" width="10.6640625" customWidth="1"/>
    <col min="11478" max="11478" width="11.44140625" bestFit="1" customWidth="1"/>
    <col min="11479" max="11479" width="9.5546875" bestFit="1" customWidth="1"/>
    <col min="11480" max="11480" width="12" bestFit="1" customWidth="1"/>
    <col min="11694" max="11694" width="40.33203125" bestFit="1" customWidth="1"/>
    <col min="11695" max="11733" width="10.6640625" customWidth="1"/>
    <col min="11734" max="11734" width="11.44140625" bestFit="1" customWidth="1"/>
    <col min="11735" max="11735" width="9.5546875" bestFit="1" customWidth="1"/>
    <col min="11736" max="11736" width="12" bestFit="1" customWidth="1"/>
    <col min="11950" max="11950" width="40.33203125" bestFit="1" customWidth="1"/>
    <col min="11951" max="11989" width="10.6640625" customWidth="1"/>
    <col min="11990" max="11990" width="11.44140625" bestFit="1" customWidth="1"/>
    <col min="11991" max="11991" width="9.5546875" bestFit="1" customWidth="1"/>
    <col min="11992" max="11992" width="12" bestFit="1" customWidth="1"/>
    <col min="12206" max="12206" width="40.33203125" bestFit="1" customWidth="1"/>
    <col min="12207" max="12245" width="10.6640625" customWidth="1"/>
    <col min="12246" max="12246" width="11.44140625" bestFit="1" customWidth="1"/>
    <col min="12247" max="12247" width="9.5546875" bestFit="1" customWidth="1"/>
    <col min="12248" max="12248" width="12" bestFit="1" customWidth="1"/>
    <col min="12462" max="12462" width="40.33203125" bestFit="1" customWidth="1"/>
    <col min="12463" max="12501" width="10.6640625" customWidth="1"/>
    <col min="12502" max="12502" width="11.44140625" bestFit="1" customWidth="1"/>
    <col min="12503" max="12503" width="9.5546875" bestFit="1" customWidth="1"/>
    <col min="12504" max="12504" width="12" bestFit="1" customWidth="1"/>
    <col min="12718" max="12718" width="40.33203125" bestFit="1" customWidth="1"/>
    <col min="12719" max="12757" width="10.6640625" customWidth="1"/>
    <col min="12758" max="12758" width="11.44140625" bestFit="1" customWidth="1"/>
    <col min="12759" max="12759" width="9.5546875" bestFit="1" customWidth="1"/>
    <col min="12760" max="12760" width="12" bestFit="1" customWidth="1"/>
    <col min="12974" max="12974" width="40.33203125" bestFit="1" customWidth="1"/>
    <col min="12975" max="13013" width="10.6640625" customWidth="1"/>
    <col min="13014" max="13014" width="11.44140625" bestFit="1" customWidth="1"/>
    <col min="13015" max="13015" width="9.5546875" bestFit="1" customWidth="1"/>
    <col min="13016" max="13016" width="12" bestFit="1" customWidth="1"/>
    <col min="13230" max="13230" width="40.33203125" bestFit="1" customWidth="1"/>
    <col min="13231" max="13269" width="10.6640625" customWidth="1"/>
    <col min="13270" max="13270" width="11.44140625" bestFit="1" customWidth="1"/>
    <col min="13271" max="13271" width="9.5546875" bestFit="1" customWidth="1"/>
    <col min="13272" max="13272" width="12" bestFit="1" customWidth="1"/>
    <col min="13486" max="13486" width="40.33203125" bestFit="1" customWidth="1"/>
    <col min="13487" max="13525" width="10.6640625" customWidth="1"/>
    <col min="13526" max="13526" width="11.44140625" bestFit="1" customWidth="1"/>
    <col min="13527" max="13527" width="9.5546875" bestFit="1" customWidth="1"/>
    <col min="13528" max="13528" width="12" bestFit="1" customWidth="1"/>
    <col min="13742" max="13742" width="40.33203125" bestFit="1" customWidth="1"/>
    <col min="13743" max="13781" width="10.6640625" customWidth="1"/>
    <col min="13782" max="13782" width="11.44140625" bestFit="1" customWidth="1"/>
    <col min="13783" max="13783" width="9.5546875" bestFit="1" customWidth="1"/>
    <col min="13784" max="13784" width="12" bestFit="1" customWidth="1"/>
    <col min="13998" max="13998" width="40.33203125" bestFit="1" customWidth="1"/>
    <col min="13999" max="14037" width="10.6640625" customWidth="1"/>
    <col min="14038" max="14038" width="11.44140625" bestFit="1" customWidth="1"/>
    <col min="14039" max="14039" width="9.5546875" bestFit="1" customWidth="1"/>
    <col min="14040" max="14040" width="12" bestFit="1" customWidth="1"/>
    <col min="14254" max="14254" width="40.33203125" bestFit="1" customWidth="1"/>
    <col min="14255" max="14293" width="10.6640625" customWidth="1"/>
    <col min="14294" max="14294" width="11.44140625" bestFit="1" customWidth="1"/>
    <col min="14295" max="14295" width="9.5546875" bestFit="1" customWidth="1"/>
    <col min="14296" max="14296" width="12" bestFit="1" customWidth="1"/>
    <col min="14510" max="14510" width="40.33203125" bestFit="1" customWidth="1"/>
    <col min="14511" max="14549" width="10.6640625" customWidth="1"/>
    <col min="14550" max="14550" width="11.44140625" bestFit="1" customWidth="1"/>
    <col min="14551" max="14551" width="9.5546875" bestFit="1" customWidth="1"/>
    <col min="14552" max="14552" width="12" bestFit="1" customWidth="1"/>
    <col min="14766" max="14766" width="40.33203125" bestFit="1" customWidth="1"/>
    <col min="14767" max="14805" width="10.6640625" customWidth="1"/>
    <col min="14806" max="14806" width="11.44140625" bestFit="1" customWidth="1"/>
    <col min="14807" max="14807" width="9.5546875" bestFit="1" customWidth="1"/>
    <col min="14808" max="14808" width="12" bestFit="1" customWidth="1"/>
    <col min="15022" max="15022" width="40.33203125" bestFit="1" customWidth="1"/>
    <col min="15023" max="15061" width="10.6640625" customWidth="1"/>
    <col min="15062" max="15062" width="11.44140625" bestFit="1" customWidth="1"/>
    <col min="15063" max="15063" width="9.5546875" bestFit="1" customWidth="1"/>
    <col min="15064" max="15064" width="12" bestFit="1" customWidth="1"/>
    <col min="15278" max="15278" width="40.33203125" bestFit="1" customWidth="1"/>
    <col min="15279" max="15317" width="10.6640625" customWidth="1"/>
    <col min="15318" max="15318" width="11.44140625" bestFit="1" customWidth="1"/>
    <col min="15319" max="15319" width="9.5546875" bestFit="1" customWidth="1"/>
    <col min="15320" max="15320" width="12" bestFit="1" customWidth="1"/>
    <col min="15534" max="15534" width="40.33203125" bestFit="1" customWidth="1"/>
    <col min="15535" max="15573" width="10.6640625" customWidth="1"/>
    <col min="15574" max="15574" width="11.44140625" bestFit="1" customWidth="1"/>
    <col min="15575" max="15575" width="9.5546875" bestFit="1" customWidth="1"/>
    <col min="15576" max="15576" width="12" bestFit="1" customWidth="1"/>
    <col min="15790" max="15790" width="40.33203125" bestFit="1" customWidth="1"/>
    <col min="15791" max="15829" width="10.6640625" customWidth="1"/>
    <col min="15830" max="15830" width="11.44140625" bestFit="1" customWidth="1"/>
    <col min="15831" max="15831" width="9.5546875" bestFit="1" customWidth="1"/>
    <col min="15832" max="15832" width="12" bestFit="1" customWidth="1"/>
    <col min="16046" max="16046" width="40.33203125" bestFit="1" customWidth="1"/>
    <col min="16047" max="16085" width="10.6640625" customWidth="1"/>
    <col min="16086" max="16086" width="11.44140625" bestFit="1" customWidth="1"/>
    <col min="16087" max="16087" width="9.5546875" bestFit="1" customWidth="1"/>
    <col min="16088" max="16088" width="12" bestFit="1" customWidth="1"/>
  </cols>
  <sheetData>
    <row r="1" spans="1:24" ht="21" x14ac:dyDescent="0.3">
      <c r="A1" s="208" t="s">
        <v>48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9"/>
    </row>
    <row r="2" spans="1:24" ht="21" x14ac:dyDescent="0.3">
      <c r="A2" s="206"/>
      <c r="B2" s="203">
        <v>2020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5"/>
      <c r="U2" s="203">
        <v>2021</v>
      </c>
      <c r="V2" s="204"/>
      <c r="W2" s="204"/>
      <c r="X2" s="205"/>
    </row>
    <row r="3" spans="1:24" ht="15.75" customHeight="1" x14ac:dyDescent="0.3">
      <c r="A3" s="207"/>
      <c r="B3" s="185" t="s">
        <v>1</v>
      </c>
      <c r="C3" s="185" t="s">
        <v>2</v>
      </c>
      <c r="D3" s="185" t="s">
        <v>3</v>
      </c>
      <c r="E3" s="185" t="s">
        <v>4</v>
      </c>
      <c r="F3" s="185" t="s">
        <v>5</v>
      </c>
      <c r="G3" s="185" t="s">
        <v>6</v>
      </c>
      <c r="H3" s="185" t="s">
        <v>7</v>
      </c>
      <c r="I3" s="185" t="s">
        <v>8</v>
      </c>
      <c r="J3" s="185" t="s">
        <v>49</v>
      </c>
      <c r="K3" s="185" t="s">
        <v>10</v>
      </c>
      <c r="L3" s="185" t="s">
        <v>11</v>
      </c>
      <c r="M3" s="185" t="s">
        <v>12</v>
      </c>
      <c r="N3" s="185" t="s">
        <v>13</v>
      </c>
      <c r="O3" s="185" t="s">
        <v>14</v>
      </c>
      <c r="P3" s="185" t="s">
        <v>15</v>
      </c>
      <c r="Q3" s="185" t="s">
        <v>16</v>
      </c>
      <c r="R3" s="185" t="s">
        <v>17</v>
      </c>
      <c r="S3" s="185" t="s">
        <v>18</v>
      </c>
      <c r="T3" s="143">
        <v>2020</v>
      </c>
      <c r="U3" s="185" t="s">
        <v>1</v>
      </c>
      <c r="V3" s="185" t="s">
        <v>2</v>
      </c>
      <c r="W3" s="185" t="s">
        <v>3</v>
      </c>
      <c r="X3" s="143" t="s">
        <v>4</v>
      </c>
    </row>
    <row r="4" spans="1:24" ht="18" x14ac:dyDescent="0.35">
      <c r="A4" s="64" t="s">
        <v>19</v>
      </c>
      <c r="B4" s="65"/>
      <c r="C4" s="65"/>
      <c r="D4" s="65"/>
      <c r="E4" s="65"/>
      <c r="F4" s="70"/>
      <c r="G4" s="70"/>
      <c r="H4" s="70"/>
      <c r="I4" s="70"/>
      <c r="J4" s="70"/>
      <c r="K4" s="1"/>
      <c r="L4" s="186"/>
      <c r="M4" s="186"/>
      <c r="N4" s="186"/>
      <c r="O4" s="186"/>
      <c r="P4" s="65"/>
      <c r="Q4" s="65"/>
      <c r="R4" s="65"/>
      <c r="S4" s="65"/>
      <c r="T4" s="66"/>
      <c r="U4" s="65"/>
      <c r="V4" s="65"/>
      <c r="W4" s="65"/>
      <c r="X4" s="66"/>
    </row>
    <row r="5" spans="1:24" ht="15.6" x14ac:dyDescent="0.3">
      <c r="A5" s="76" t="s">
        <v>20</v>
      </c>
      <c r="B5" s="67">
        <v>287991</v>
      </c>
      <c r="C5" s="67">
        <v>285052</v>
      </c>
      <c r="D5" s="67">
        <v>277906</v>
      </c>
      <c r="E5" s="93">
        <f>SUM(B5:D5)</f>
        <v>850949</v>
      </c>
      <c r="F5" s="1">
        <v>229438</v>
      </c>
      <c r="G5" s="2">
        <v>143226</v>
      </c>
      <c r="H5" s="1">
        <v>30914</v>
      </c>
      <c r="I5" s="93">
        <f t="shared" ref="I5:I13" si="0">SUM(F5:H5)</f>
        <v>403578</v>
      </c>
      <c r="J5" s="93">
        <f>E5+I5</f>
        <v>1254527</v>
      </c>
      <c r="K5" s="1">
        <v>40521</v>
      </c>
      <c r="L5" s="2">
        <v>33099</v>
      </c>
      <c r="M5" s="1">
        <v>64904</v>
      </c>
      <c r="N5" s="93">
        <f t="shared" ref="N5:N13" si="1">SUM(K5:M5)</f>
        <v>138524</v>
      </c>
      <c r="O5" s="93">
        <f>E5+I5+N5</f>
        <v>1393051</v>
      </c>
      <c r="P5" s="1">
        <v>183463</v>
      </c>
      <c r="Q5" s="2">
        <v>250632</v>
      </c>
      <c r="R5" s="1">
        <v>329665</v>
      </c>
      <c r="S5" s="93">
        <f t="shared" ref="S5:S13" si="2">SUM(P5:R5)</f>
        <v>763760</v>
      </c>
      <c r="T5" s="93">
        <f>E5+I5+N5+S5</f>
        <v>2156811</v>
      </c>
      <c r="U5" s="67">
        <v>373507</v>
      </c>
      <c r="V5" s="67">
        <v>370726</v>
      </c>
      <c r="W5" s="67">
        <v>327739</v>
      </c>
      <c r="X5" s="93">
        <f>SUM(U5:W5)</f>
        <v>1071972</v>
      </c>
    </row>
    <row r="6" spans="1:24" ht="15.6" x14ac:dyDescent="0.3">
      <c r="A6" s="77" t="s">
        <v>21</v>
      </c>
      <c r="B6" s="68">
        <v>283336</v>
      </c>
      <c r="C6" s="68">
        <v>275801</v>
      </c>
      <c r="D6" s="68">
        <v>275033</v>
      </c>
      <c r="E6" s="94">
        <f t="shared" ref="E6:E13" si="3">SUM(B6:D6)</f>
        <v>834170</v>
      </c>
      <c r="F6" s="4">
        <v>236065</v>
      </c>
      <c r="G6" s="4">
        <v>158916</v>
      </c>
      <c r="H6" s="4">
        <v>50117</v>
      </c>
      <c r="I6" s="94">
        <f t="shared" si="0"/>
        <v>445098</v>
      </c>
      <c r="J6" s="94">
        <f>E6+I6</f>
        <v>1279268</v>
      </c>
      <c r="K6" s="4">
        <v>67165</v>
      </c>
      <c r="L6" s="4">
        <v>53785</v>
      </c>
      <c r="M6" s="4">
        <v>78617</v>
      </c>
      <c r="N6" s="94">
        <f t="shared" si="1"/>
        <v>199567</v>
      </c>
      <c r="O6" s="94">
        <f t="shared" ref="O6:O13" si="4">E6+I6+N6</f>
        <v>1478835</v>
      </c>
      <c r="P6" s="4">
        <v>189415</v>
      </c>
      <c r="Q6" s="4">
        <v>249868</v>
      </c>
      <c r="R6" s="4">
        <v>315491</v>
      </c>
      <c r="S6" s="94">
        <f t="shared" si="2"/>
        <v>754774</v>
      </c>
      <c r="T6" s="94">
        <f>E6+I6+N6+S6</f>
        <v>2233609</v>
      </c>
      <c r="U6" s="68">
        <v>347620</v>
      </c>
      <c r="V6" s="68">
        <v>346416</v>
      </c>
      <c r="W6" s="68">
        <v>304757</v>
      </c>
      <c r="X6" s="94">
        <f t="shared" ref="X6:X13" si="5">SUM(U6:W6)</f>
        <v>998793</v>
      </c>
    </row>
    <row r="7" spans="1:24" ht="15.6" x14ac:dyDescent="0.3">
      <c r="A7" s="77" t="s">
        <v>22</v>
      </c>
      <c r="B7" s="68">
        <v>229711</v>
      </c>
      <c r="C7" s="68">
        <v>224516</v>
      </c>
      <c r="D7" s="68">
        <v>219706</v>
      </c>
      <c r="E7" s="94">
        <f t="shared" si="3"/>
        <v>673933</v>
      </c>
      <c r="F7" s="3">
        <v>183177</v>
      </c>
      <c r="G7" s="4">
        <v>121380</v>
      </c>
      <c r="H7" s="3">
        <v>36219</v>
      </c>
      <c r="I7" s="94">
        <f t="shared" si="0"/>
        <v>340776</v>
      </c>
      <c r="J7" s="94">
        <f t="shared" ref="J7:J13" si="6">E7+I7</f>
        <v>1014709</v>
      </c>
      <c r="K7" s="3">
        <v>31109</v>
      </c>
      <c r="L7" s="4">
        <v>25020</v>
      </c>
      <c r="M7" s="3">
        <v>57684</v>
      </c>
      <c r="N7" s="94">
        <f t="shared" si="1"/>
        <v>113813</v>
      </c>
      <c r="O7" s="94">
        <f t="shared" si="4"/>
        <v>1128522</v>
      </c>
      <c r="P7" s="3">
        <v>141837</v>
      </c>
      <c r="Q7" s="4">
        <v>193841</v>
      </c>
      <c r="R7" s="3">
        <v>251738</v>
      </c>
      <c r="S7" s="94">
        <f t="shared" si="2"/>
        <v>587416</v>
      </c>
      <c r="T7" s="94">
        <f t="shared" ref="T7:T13" si="7">E7+I7+N7+S7</f>
        <v>1715938</v>
      </c>
      <c r="U7" s="68">
        <v>281440</v>
      </c>
      <c r="V7" s="68">
        <v>285497</v>
      </c>
      <c r="W7" s="68">
        <v>250836</v>
      </c>
      <c r="X7" s="94">
        <f t="shared" si="5"/>
        <v>817773</v>
      </c>
    </row>
    <row r="8" spans="1:24" ht="15.6" x14ac:dyDescent="0.3">
      <c r="A8" s="77" t="s">
        <v>23</v>
      </c>
      <c r="B8" s="68">
        <v>201471</v>
      </c>
      <c r="C8" s="68">
        <v>200783</v>
      </c>
      <c r="D8" s="68">
        <v>187421</v>
      </c>
      <c r="E8" s="94">
        <f t="shared" si="3"/>
        <v>589675</v>
      </c>
      <c r="F8" s="3">
        <v>165106</v>
      </c>
      <c r="G8" s="4">
        <v>104767</v>
      </c>
      <c r="H8" s="3">
        <v>26024</v>
      </c>
      <c r="I8" s="94">
        <f t="shared" si="0"/>
        <v>295897</v>
      </c>
      <c r="J8" s="94">
        <f t="shared" si="6"/>
        <v>885572</v>
      </c>
      <c r="K8" s="3">
        <v>12408</v>
      </c>
      <c r="L8" s="4">
        <v>33653</v>
      </c>
      <c r="M8" s="3">
        <v>48408</v>
      </c>
      <c r="N8" s="94">
        <f t="shared" si="1"/>
        <v>94469</v>
      </c>
      <c r="O8" s="94">
        <f t="shared" si="4"/>
        <v>980041</v>
      </c>
      <c r="P8" s="3">
        <v>127368</v>
      </c>
      <c r="Q8" s="4">
        <v>198345</v>
      </c>
      <c r="R8" s="3">
        <v>242340</v>
      </c>
      <c r="S8" s="94">
        <f t="shared" si="2"/>
        <v>568053</v>
      </c>
      <c r="T8" s="94">
        <f t="shared" si="7"/>
        <v>1548094</v>
      </c>
      <c r="U8" s="68">
        <v>282285</v>
      </c>
      <c r="V8" s="68">
        <v>275962</v>
      </c>
      <c r="W8" s="68">
        <v>245029</v>
      </c>
      <c r="X8" s="94">
        <f t="shared" si="5"/>
        <v>803276</v>
      </c>
    </row>
    <row r="9" spans="1:24" ht="15.6" x14ac:dyDescent="0.3">
      <c r="A9" s="77" t="s">
        <v>24</v>
      </c>
      <c r="B9" s="68">
        <v>362516</v>
      </c>
      <c r="C9" s="68">
        <v>360864</v>
      </c>
      <c r="D9" s="68">
        <v>355954</v>
      </c>
      <c r="E9" s="94">
        <f t="shared" si="3"/>
        <v>1079334</v>
      </c>
      <c r="F9" s="3">
        <v>293191</v>
      </c>
      <c r="G9" s="4">
        <v>205766</v>
      </c>
      <c r="H9" s="3">
        <v>66594</v>
      </c>
      <c r="I9" s="94">
        <f t="shared" si="0"/>
        <v>565551</v>
      </c>
      <c r="J9" s="94">
        <f t="shared" si="6"/>
        <v>1644885</v>
      </c>
      <c r="K9" s="3">
        <v>87180</v>
      </c>
      <c r="L9" s="4">
        <v>54524</v>
      </c>
      <c r="M9" s="3">
        <v>123484</v>
      </c>
      <c r="N9" s="94">
        <f t="shared" si="1"/>
        <v>265188</v>
      </c>
      <c r="O9" s="94">
        <f t="shared" si="4"/>
        <v>1910073</v>
      </c>
      <c r="P9" s="3">
        <v>235842</v>
      </c>
      <c r="Q9" s="4">
        <v>286944</v>
      </c>
      <c r="R9" s="3">
        <v>399833</v>
      </c>
      <c r="S9" s="94">
        <f t="shared" si="2"/>
        <v>922619</v>
      </c>
      <c r="T9" s="94">
        <f t="shared" si="7"/>
        <v>2832692</v>
      </c>
      <c r="U9" s="68">
        <v>453699</v>
      </c>
      <c r="V9" s="68">
        <v>454178</v>
      </c>
      <c r="W9" s="68">
        <v>403108</v>
      </c>
      <c r="X9" s="94">
        <f t="shared" si="5"/>
        <v>1310985</v>
      </c>
    </row>
    <row r="10" spans="1:24" ht="15.6" x14ac:dyDescent="0.3">
      <c r="A10" s="77" t="s">
        <v>25</v>
      </c>
      <c r="B10" s="68">
        <v>140153</v>
      </c>
      <c r="C10" s="68">
        <v>141116</v>
      </c>
      <c r="D10" s="68">
        <v>134712</v>
      </c>
      <c r="E10" s="94">
        <f t="shared" si="3"/>
        <v>415981</v>
      </c>
      <c r="F10" s="3">
        <v>112165</v>
      </c>
      <c r="G10" s="4">
        <v>69767</v>
      </c>
      <c r="H10" s="3">
        <v>24895</v>
      </c>
      <c r="I10" s="94">
        <f t="shared" si="0"/>
        <v>206827</v>
      </c>
      <c r="J10" s="94">
        <f t="shared" si="6"/>
        <v>622808</v>
      </c>
      <c r="K10" s="3">
        <v>14618</v>
      </c>
      <c r="L10" s="4">
        <v>24853</v>
      </c>
      <c r="M10" s="3">
        <v>37895</v>
      </c>
      <c r="N10" s="94">
        <f t="shared" si="1"/>
        <v>77366</v>
      </c>
      <c r="O10" s="94">
        <f t="shared" si="4"/>
        <v>700174</v>
      </c>
      <c r="P10" s="3">
        <v>92174</v>
      </c>
      <c r="Q10" s="4">
        <v>124177</v>
      </c>
      <c r="R10" s="3">
        <v>164797</v>
      </c>
      <c r="S10" s="94">
        <f t="shared" si="2"/>
        <v>381148</v>
      </c>
      <c r="T10" s="94">
        <f t="shared" si="7"/>
        <v>1081322</v>
      </c>
      <c r="U10" s="68">
        <v>183376</v>
      </c>
      <c r="V10" s="68">
        <v>183051</v>
      </c>
      <c r="W10" s="68">
        <v>159505</v>
      </c>
      <c r="X10" s="94">
        <f t="shared" si="5"/>
        <v>525932</v>
      </c>
    </row>
    <row r="11" spans="1:24" ht="15.6" x14ac:dyDescent="0.3">
      <c r="A11" s="77" t="s">
        <v>26</v>
      </c>
      <c r="B11" s="68">
        <v>361125</v>
      </c>
      <c r="C11" s="68">
        <v>349504</v>
      </c>
      <c r="D11" s="68">
        <v>344314</v>
      </c>
      <c r="E11" s="94">
        <f t="shared" si="3"/>
        <v>1054943</v>
      </c>
      <c r="F11" s="3">
        <v>299670</v>
      </c>
      <c r="G11" s="4">
        <v>209670</v>
      </c>
      <c r="H11" s="3">
        <v>95027</v>
      </c>
      <c r="I11" s="94">
        <f t="shared" si="0"/>
        <v>604367</v>
      </c>
      <c r="J11" s="94">
        <f t="shared" si="6"/>
        <v>1659310</v>
      </c>
      <c r="K11" s="3">
        <v>102531</v>
      </c>
      <c r="L11" s="4">
        <v>41787</v>
      </c>
      <c r="M11" s="3">
        <v>112377</v>
      </c>
      <c r="N11" s="94">
        <f t="shared" si="1"/>
        <v>256695</v>
      </c>
      <c r="O11" s="94">
        <f t="shared" si="4"/>
        <v>1916005</v>
      </c>
      <c r="P11" s="3">
        <v>245764</v>
      </c>
      <c r="Q11" s="4">
        <v>308287</v>
      </c>
      <c r="R11" s="3">
        <v>391590</v>
      </c>
      <c r="S11" s="94">
        <f t="shared" si="2"/>
        <v>945641</v>
      </c>
      <c r="T11" s="94">
        <f t="shared" si="7"/>
        <v>2861646</v>
      </c>
      <c r="U11" s="68">
        <v>428045</v>
      </c>
      <c r="V11" s="68">
        <v>410094</v>
      </c>
      <c r="W11" s="68">
        <v>401912</v>
      </c>
      <c r="X11" s="94">
        <f t="shared" si="5"/>
        <v>1240051</v>
      </c>
    </row>
    <row r="12" spans="1:24" ht="15.6" x14ac:dyDescent="0.3">
      <c r="A12" s="77" t="s">
        <v>27</v>
      </c>
      <c r="B12" s="68">
        <v>460509</v>
      </c>
      <c r="C12" s="68">
        <v>444983</v>
      </c>
      <c r="D12" s="68">
        <v>437428</v>
      </c>
      <c r="E12" s="94">
        <f t="shared" si="3"/>
        <v>1342920</v>
      </c>
      <c r="F12" s="3">
        <v>368558</v>
      </c>
      <c r="G12" s="4">
        <v>259156</v>
      </c>
      <c r="H12" s="3">
        <v>109141</v>
      </c>
      <c r="I12" s="94">
        <f t="shared" si="0"/>
        <v>736855</v>
      </c>
      <c r="J12" s="94">
        <f t="shared" si="6"/>
        <v>2079775</v>
      </c>
      <c r="K12" s="3">
        <v>60769</v>
      </c>
      <c r="L12" s="4">
        <v>113319</v>
      </c>
      <c r="M12" s="3">
        <v>144609</v>
      </c>
      <c r="N12" s="94">
        <f t="shared" si="1"/>
        <v>318697</v>
      </c>
      <c r="O12" s="94">
        <f t="shared" si="4"/>
        <v>2398472</v>
      </c>
      <c r="P12" s="3">
        <v>296851</v>
      </c>
      <c r="Q12" s="4">
        <v>398307</v>
      </c>
      <c r="R12" s="3">
        <v>513318</v>
      </c>
      <c r="S12" s="94">
        <f t="shared" si="2"/>
        <v>1208476</v>
      </c>
      <c r="T12" s="94">
        <f t="shared" si="7"/>
        <v>3606948</v>
      </c>
      <c r="U12" s="68">
        <v>575298</v>
      </c>
      <c r="V12" s="68">
        <v>586362</v>
      </c>
      <c r="W12" s="68">
        <v>505154</v>
      </c>
      <c r="X12" s="94">
        <f t="shared" si="5"/>
        <v>1666814</v>
      </c>
    </row>
    <row r="13" spans="1:24" ht="16.2" thickBot="1" x14ac:dyDescent="0.35">
      <c r="A13" s="77" t="s">
        <v>46</v>
      </c>
      <c r="B13" s="78">
        <v>436</v>
      </c>
      <c r="C13" s="78">
        <v>423</v>
      </c>
      <c r="D13" s="78">
        <v>409</v>
      </c>
      <c r="E13" s="95">
        <f t="shared" si="3"/>
        <v>1268</v>
      </c>
      <c r="F13" s="78">
        <v>373</v>
      </c>
      <c r="G13" s="78">
        <v>287</v>
      </c>
      <c r="H13" s="78">
        <v>0</v>
      </c>
      <c r="I13" s="95">
        <f t="shared" si="0"/>
        <v>660</v>
      </c>
      <c r="J13" s="95">
        <f t="shared" si="6"/>
        <v>1928</v>
      </c>
      <c r="K13" s="78">
        <v>0</v>
      </c>
      <c r="L13" s="78">
        <v>0</v>
      </c>
      <c r="M13" s="78">
        <v>42</v>
      </c>
      <c r="N13" s="95">
        <f t="shared" si="1"/>
        <v>42</v>
      </c>
      <c r="O13" s="95">
        <f t="shared" si="4"/>
        <v>1970</v>
      </c>
      <c r="P13" s="78">
        <v>307</v>
      </c>
      <c r="Q13" s="78">
        <v>385</v>
      </c>
      <c r="R13" s="78">
        <v>444</v>
      </c>
      <c r="S13" s="95">
        <f t="shared" si="2"/>
        <v>1136</v>
      </c>
      <c r="T13" s="95">
        <f t="shared" si="7"/>
        <v>3106</v>
      </c>
      <c r="U13" s="78">
        <v>510</v>
      </c>
      <c r="V13" s="78">
        <v>451</v>
      </c>
      <c r="W13" s="78">
        <v>478</v>
      </c>
      <c r="X13" s="95">
        <f t="shared" si="5"/>
        <v>1439</v>
      </c>
    </row>
    <row r="14" spans="1:24" ht="16.2" thickBot="1" x14ac:dyDescent="0.35">
      <c r="A14" s="88" t="s">
        <v>31</v>
      </c>
      <c r="B14" s="69">
        <f>SUM(B5:B13)</f>
        <v>2327248</v>
      </c>
      <c r="C14" s="69">
        <f>SUM(C5:C13)</f>
        <v>2283042</v>
      </c>
      <c r="D14" s="69">
        <f>SUM(D5:D13)</f>
        <v>2232883</v>
      </c>
      <c r="E14" s="96">
        <f>SUM(E5:E13)</f>
        <v>6843173</v>
      </c>
      <c r="F14" s="5">
        <f t="shared" ref="F14:R14" si="8">SUM(F5:F13)</f>
        <v>1887743</v>
      </c>
      <c r="G14" s="5">
        <f t="shared" si="8"/>
        <v>1272935</v>
      </c>
      <c r="H14" s="5">
        <f t="shared" si="8"/>
        <v>438931</v>
      </c>
      <c r="I14" s="96">
        <f t="shared" si="8"/>
        <v>3599609</v>
      </c>
      <c r="J14" s="96">
        <f t="shared" si="8"/>
        <v>10442782</v>
      </c>
      <c r="K14" s="5">
        <f t="shared" si="8"/>
        <v>416301</v>
      </c>
      <c r="L14" s="5">
        <f t="shared" si="8"/>
        <v>380040</v>
      </c>
      <c r="M14" s="5">
        <f t="shared" si="8"/>
        <v>668020</v>
      </c>
      <c r="N14" s="96">
        <f t="shared" si="8"/>
        <v>1464361</v>
      </c>
      <c r="O14" s="96">
        <f t="shared" si="8"/>
        <v>11907143</v>
      </c>
      <c r="P14" s="5">
        <f t="shared" si="8"/>
        <v>1513021</v>
      </c>
      <c r="Q14" s="5">
        <f t="shared" si="8"/>
        <v>2010786</v>
      </c>
      <c r="R14" s="5">
        <f t="shared" si="8"/>
        <v>2609216</v>
      </c>
      <c r="S14" s="96">
        <f t="shared" ref="S14:X14" si="9">SUM(S5:S13)</f>
        <v>6133023</v>
      </c>
      <c r="T14" s="96">
        <f t="shared" si="9"/>
        <v>18040166</v>
      </c>
      <c r="U14" s="69">
        <f t="shared" si="9"/>
        <v>2925780</v>
      </c>
      <c r="V14" s="69">
        <f t="shared" si="9"/>
        <v>2912737</v>
      </c>
      <c r="W14" s="69">
        <f t="shared" si="9"/>
        <v>2598518</v>
      </c>
      <c r="X14" s="96">
        <f t="shared" si="9"/>
        <v>8437035</v>
      </c>
    </row>
    <row r="15" spans="1:24" ht="18" x14ac:dyDescent="0.35">
      <c r="A15" s="79" t="s">
        <v>32</v>
      </c>
      <c r="B15" s="80"/>
      <c r="C15" s="80"/>
      <c r="D15" s="80"/>
      <c r="E15" s="80"/>
      <c r="F15" s="70"/>
      <c r="G15" s="81"/>
      <c r="H15" s="70"/>
      <c r="I15" s="70"/>
      <c r="J15" s="70"/>
      <c r="K15" s="70"/>
      <c r="L15" s="81"/>
      <c r="M15" s="70"/>
      <c r="N15" s="70"/>
      <c r="O15" s="70"/>
      <c r="P15" s="70"/>
      <c r="Q15" s="70"/>
      <c r="R15" s="70"/>
      <c r="S15" s="70"/>
      <c r="T15" s="71"/>
      <c r="U15" s="80"/>
      <c r="V15" s="80"/>
      <c r="W15" s="80"/>
      <c r="X15" s="187"/>
    </row>
    <row r="16" spans="1:24" ht="15.6" x14ac:dyDescent="0.3">
      <c r="A16" s="76" t="s">
        <v>33</v>
      </c>
      <c r="B16" s="81">
        <v>207822</v>
      </c>
      <c r="C16" s="81">
        <v>196814</v>
      </c>
      <c r="D16" s="82">
        <v>188054</v>
      </c>
      <c r="E16" s="93">
        <f>SUM(B16:D16)</f>
        <v>592690</v>
      </c>
      <c r="F16" s="81">
        <v>157312</v>
      </c>
      <c r="G16" s="81">
        <v>117222</v>
      </c>
      <c r="H16" s="82">
        <v>31595</v>
      </c>
      <c r="I16" s="93">
        <f>SUM(F16:H16)</f>
        <v>306129</v>
      </c>
      <c r="J16" s="93">
        <f>E16+I16</f>
        <v>898819</v>
      </c>
      <c r="K16" s="81">
        <v>35231</v>
      </c>
      <c r="L16" s="81">
        <v>41341</v>
      </c>
      <c r="M16" s="82">
        <v>81315</v>
      </c>
      <c r="N16" s="93">
        <f>SUM(K16:M16)</f>
        <v>157887</v>
      </c>
      <c r="O16" s="93">
        <f>E16+I16+N16</f>
        <v>1056706</v>
      </c>
      <c r="P16" s="81">
        <v>145699</v>
      </c>
      <c r="Q16" s="81">
        <v>171555</v>
      </c>
      <c r="R16" s="82">
        <v>218672</v>
      </c>
      <c r="S16" s="93">
        <f>SUM(P16:R16)</f>
        <v>535926</v>
      </c>
      <c r="T16" s="93">
        <f>E16+I16+N16+S16</f>
        <v>1592632</v>
      </c>
      <c r="U16" s="81">
        <v>257708</v>
      </c>
      <c r="V16" s="81">
        <v>278789</v>
      </c>
      <c r="W16" s="82">
        <v>217043</v>
      </c>
      <c r="X16" s="93">
        <f>SUM(U16:W16)</f>
        <v>753540</v>
      </c>
    </row>
    <row r="17" spans="1:24" ht="15.6" x14ac:dyDescent="0.3">
      <c r="A17" s="77" t="s">
        <v>46</v>
      </c>
      <c r="B17" s="68">
        <v>5079.3</v>
      </c>
      <c r="C17" s="68">
        <v>4959.6000000000004</v>
      </c>
      <c r="D17" s="68">
        <v>4718.6000000000004</v>
      </c>
      <c r="E17" s="94">
        <f>SUM(B17:D17)</f>
        <v>14757.500000000002</v>
      </c>
      <c r="F17" s="68">
        <v>4065</v>
      </c>
      <c r="G17" s="68">
        <v>2757.02</v>
      </c>
      <c r="H17" s="68">
        <v>0</v>
      </c>
      <c r="I17" s="94">
        <f>SUM(F17:H17)</f>
        <v>6822.02</v>
      </c>
      <c r="J17" s="94">
        <f>E17+I17</f>
        <v>21579.520000000004</v>
      </c>
      <c r="K17" s="180">
        <v>0</v>
      </c>
      <c r="L17" s="180">
        <v>0</v>
      </c>
      <c r="M17" s="180">
        <v>846.71</v>
      </c>
      <c r="N17" s="94">
        <f>SUM(K17:M17)</f>
        <v>846.71</v>
      </c>
      <c r="O17" s="94">
        <f>E17+I17+N17</f>
        <v>22426.230000000003</v>
      </c>
      <c r="P17" s="68">
        <v>3196.09</v>
      </c>
      <c r="Q17" s="68">
        <v>3950.4</v>
      </c>
      <c r="R17" s="68">
        <v>5202.1099999999997</v>
      </c>
      <c r="S17" s="94">
        <f>SUM(P17:R17)</f>
        <v>12348.599999999999</v>
      </c>
      <c r="T17" s="94">
        <f>E17+I17+N17+S17</f>
        <v>34774.83</v>
      </c>
      <c r="U17" s="68">
        <v>6154.48</v>
      </c>
      <c r="V17" s="68">
        <v>6163.71</v>
      </c>
      <c r="W17" s="68">
        <v>5560.15</v>
      </c>
      <c r="X17" s="94">
        <f>SUM(U17:W17)</f>
        <v>17878.339999999997</v>
      </c>
    </row>
    <row r="18" spans="1:24" ht="16.2" thickBot="1" x14ac:dyDescent="0.35">
      <c r="A18" s="89" t="s">
        <v>47</v>
      </c>
      <c r="B18" s="68">
        <v>91.5</v>
      </c>
      <c r="C18" s="68">
        <v>87.3</v>
      </c>
      <c r="D18" s="68">
        <v>85.2</v>
      </c>
      <c r="E18" s="94">
        <f>SUM(B18:D18)</f>
        <v>264</v>
      </c>
      <c r="F18" s="68">
        <v>69</v>
      </c>
      <c r="G18" s="68">
        <v>46.5</v>
      </c>
      <c r="H18" s="68">
        <v>0</v>
      </c>
      <c r="I18" s="94">
        <f>SUM(F18:H18)</f>
        <v>115.5</v>
      </c>
      <c r="J18" s="94">
        <f>E18+I18</f>
        <v>379.5</v>
      </c>
      <c r="K18" s="180">
        <v>0</v>
      </c>
      <c r="L18" s="180">
        <v>0</v>
      </c>
      <c r="M18" s="180">
        <v>8.1</v>
      </c>
      <c r="N18" s="94">
        <f>SUM(K18:M18)</f>
        <v>8.1</v>
      </c>
      <c r="O18" s="94">
        <f>E18+I18+N18</f>
        <v>387.6</v>
      </c>
      <c r="P18" s="68">
        <v>52.8</v>
      </c>
      <c r="Q18" s="68">
        <v>70.3</v>
      </c>
      <c r="R18" s="68">
        <v>81.599999999999994</v>
      </c>
      <c r="S18" s="94">
        <f>SUM(P18:R18)</f>
        <v>204.7</v>
      </c>
      <c r="T18" s="94">
        <f>E18+I18+N18+S18</f>
        <v>592.29999999999995</v>
      </c>
      <c r="U18" s="68">
        <v>113</v>
      </c>
      <c r="V18" s="68">
        <v>116.4</v>
      </c>
      <c r="W18" s="68">
        <v>89</v>
      </c>
      <c r="X18" s="94">
        <f>SUM(U18:W18)</f>
        <v>318.39999999999998</v>
      </c>
    </row>
    <row r="19" spans="1:24" ht="16.2" thickBot="1" x14ac:dyDescent="0.35">
      <c r="A19" s="88" t="s">
        <v>37</v>
      </c>
      <c r="B19" s="69">
        <f>SUM(B16:B18)</f>
        <v>212992.8</v>
      </c>
      <c r="C19" s="69">
        <f>SUM(C16:C18)</f>
        <v>201860.9</v>
      </c>
      <c r="D19" s="83">
        <f>SUM(D16:D18)</f>
        <v>192857.80000000002</v>
      </c>
      <c r="E19" s="96">
        <f>SUM(E16:E18)</f>
        <v>607711.5</v>
      </c>
      <c r="F19" s="83">
        <f t="shared" ref="F19:R19" si="10">SUM(F16:F18)</f>
        <v>161446</v>
      </c>
      <c r="G19" s="83">
        <f t="shared" si="10"/>
        <v>120025.52</v>
      </c>
      <c r="H19" s="83">
        <f t="shared" si="10"/>
        <v>31595</v>
      </c>
      <c r="I19" s="96">
        <f t="shared" si="10"/>
        <v>313066.52</v>
      </c>
      <c r="J19" s="96">
        <f t="shared" si="10"/>
        <v>920778.02</v>
      </c>
      <c r="K19" s="83">
        <f t="shared" si="10"/>
        <v>35231</v>
      </c>
      <c r="L19" s="83">
        <f t="shared" si="10"/>
        <v>41341</v>
      </c>
      <c r="M19" s="83">
        <f t="shared" si="10"/>
        <v>82169.810000000012</v>
      </c>
      <c r="N19" s="96">
        <f t="shared" si="10"/>
        <v>158741.81</v>
      </c>
      <c r="O19" s="96">
        <f t="shared" si="10"/>
        <v>1079519.83</v>
      </c>
      <c r="P19" s="83">
        <f t="shared" si="10"/>
        <v>148947.88999999998</v>
      </c>
      <c r="Q19" s="83">
        <f t="shared" si="10"/>
        <v>175575.69999999998</v>
      </c>
      <c r="R19" s="83">
        <f t="shared" si="10"/>
        <v>223955.71</v>
      </c>
      <c r="S19" s="96">
        <f t="shared" ref="S19:X19" si="11">SUM(S16:S18)</f>
        <v>548479.29999999993</v>
      </c>
      <c r="T19" s="96">
        <f t="shared" si="11"/>
        <v>1627999.1300000001</v>
      </c>
      <c r="U19" s="69">
        <f t="shared" si="11"/>
        <v>263975.48</v>
      </c>
      <c r="V19" s="69">
        <f t="shared" si="11"/>
        <v>285069.11000000004</v>
      </c>
      <c r="W19" s="83">
        <f t="shared" si="11"/>
        <v>222692.15</v>
      </c>
      <c r="X19" s="96">
        <f t="shared" si="11"/>
        <v>771736.74</v>
      </c>
    </row>
    <row r="20" spans="1:24" ht="18" x14ac:dyDescent="0.35">
      <c r="A20" s="79" t="s">
        <v>38</v>
      </c>
      <c r="B20" s="80"/>
      <c r="C20" s="80"/>
      <c r="D20" s="80"/>
      <c r="E20" s="8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1"/>
      <c r="U20" s="80"/>
      <c r="V20" s="80"/>
      <c r="W20" s="80"/>
      <c r="X20" s="187"/>
    </row>
    <row r="21" spans="1:24" ht="15.6" x14ac:dyDescent="0.3">
      <c r="A21" s="76" t="s">
        <v>39</v>
      </c>
      <c r="B21" s="67">
        <v>187413</v>
      </c>
      <c r="C21" s="67">
        <v>161805</v>
      </c>
      <c r="D21" s="67">
        <v>156672</v>
      </c>
      <c r="E21" s="93">
        <f>SUM(B21:D21)</f>
        <v>505890</v>
      </c>
      <c r="F21" s="67">
        <v>140722</v>
      </c>
      <c r="G21" s="67">
        <v>109208</v>
      </c>
      <c r="H21" s="67">
        <v>37646</v>
      </c>
      <c r="I21" s="93">
        <f>SUM(F21:H21)</f>
        <v>287576</v>
      </c>
      <c r="J21" s="93">
        <f>E21+I21</f>
        <v>793466</v>
      </c>
      <c r="K21" s="67">
        <v>34548</v>
      </c>
      <c r="L21" s="67">
        <v>35872</v>
      </c>
      <c r="M21" s="67">
        <v>77922</v>
      </c>
      <c r="N21" s="93">
        <f>SUM(K21:M21)</f>
        <v>148342</v>
      </c>
      <c r="O21" s="93">
        <f>E21+I21+N21</f>
        <v>941808</v>
      </c>
      <c r="P21" s="67">
        <v>118526</v>
      </c>
      <c r="Q21" s="67">
        <v>138859</v>
      </c>
      <c r="R21" s="67">
        <v>165325</v>
      </c>
      <c r="S21" s="93">
        <f>SUM(P21:R21)</f>
        <v>422710</v>
      </c>
      <c r="T21" s="93">
        <f>E21+I21+N21+S21</f>
        <v>1364518</v>
      </c>
      <c r="U21" s="67">
        <v>198028</v>
      </c>
      <c r="V21" s="67">
        <v>197977</v>
      </c>
      <c r="W21" s="67">
        <v>171764</v>
      </c>
      <c r="X21" s="93">
        <f>SUM(U21:W21)</f>
        <v>567769</v>
      </c>
    </row>
    <row r="22" spans="1:24" ht="16.2" thickBot="1" x14ac:dyDescent="0.35">
      <c r="A22" s="90" t="s">
        <v>47</v>
      </c>
      <c r="B22" s="78">
        <v>369.17</v>
      </c>
      <c r="C22" s="78">
        <v>339.49</v>
      </c>
      <c r="D22" s="78">
        <v>301.8</v>
      </c>
      <c r="E22" s="95">
        <f>SUM(B22:D22)</f>
        <v>1010.46</v>
      </c>
      <c r="F22" s="78">
        <v>337.58</v>
      </c>
      <c r="G22" s="78">
        <v>253.63</v>
      </c>
      <c r="H22" s="78">
        <v>159.31</v>
      </c>
      <c r="I22" s="95">
        <f>SUM(F22:H22)</f>
        <v>750.52</v>
      </c>
      <c r="J22" s="95">
        <f>E22+I22</f>
        <v>1760.98</v>
      </c>
      <c r="K22" s="78">
        <v>125.8</v>
      </c>
      <c r="L22" s="78">
        <v>135.38999999999999</v>
      </c>
      <c r="M22" s="78">
        <v>210.39</v>
      </c>
      <c r="N22" s="95">
        <f>SUM(K22:M22)</f>
        <v>471.58</v>
      </c>
      <c r="O22" s="95">
        <f>E22+I22+N22</f>
        <v>2232.56</v>
      </c>
      <c r="P22" s="78">
        <v>272.86</v>
      </c>
      <c r="Q22" s="78">
        <v>298.06</v>
      </c>
      <c r="R22" s="78">
        <v>317.56</v>
      </c>
      <c r="S22" s="95">
        <f>SUM(P22:R22)</f>
        <v>888.48</v>
      </c>
      <c r="T22" s="95">
        <f>E22+I22+N22+S22</f>
        <v>3121.04</v>
      </c>
      <c r="U22" s="78">
        <v>350.5</v>
      </c>
      <c r="V22" s="78">
        <v>372.92</v>
      </c>
      <c r="W22" s="78">
        <v>336.26</v>
      </c>
      <c r="X22" s="95">
        <f>SUM(U22:W22)</f>
        <v>1059.68</v>
      </c>
    </row>
    <row r="23" spans="1:24" ht="16.2" thickBot="1" x14ac:dyDescent="0.35">
      <c r="A23" s="88" t="s">
        <v>43</v>
      </c>
      <c r="B23" s="69">
        <f>SUM(B21:B22)</f>
        <v>187782.17</v>
      </c>
      <c r="C23" s="69">
        <f>C21+C22</f>
        <v>162144.49</v>
      </c>
      <c r="D23" s="69">
        <f>SUM(D21:D22)</f>
        <v>156973.79999999999</v>
      </c>
      <c r="E23" s="96">
        <f>E21+E22</f>
        <v>506900.46</v>
      </c>
      <c r="F23" s="83">
        <f>SUM(F21:F22)</f>
        <v>141059.57999999999</v>
      </c>
      <c r="G23" s="69">
        <f>G21+G22</f>
        <v>109461.63</v>
      </c>
      <c r="H23" s="69">
        <f>SUM(H21:H22)</f>
        <v>37805.31</v>
      </c>
      <c r="I23" s="96">
        <f>SUM(I21:I22)</f>
        <v>288326.52</v>
      </c>
      <c r="J23" s="96">
        <f>J21+J22</f>
        <v>795226.98</v>
      </c>
      <c r="K23" s="83">
        <f>SUM(K21:K22)</f>
        <v>34673.800000000003</v>
      </c>
      <c r="L23" s="69">
        <f>SUM(L21:L22)</f>
        <v>36007.39</v>
      </c>
      <c r="M23" s="69">
        <f>M21+M22</f>
        <v>78132.39</v>
      </c>
      <c r="N23" s="96">
        <f>SUM(N21:N22)</f>
        <v>148813.57999999999</v>
      </c>
      <c r="O23" s="96">
        <f>SUM(O21:O22)</f>
        <v>944040.56</v>
      </c>
      <c r="P23" s="83">
        <f>P21+P22</f>
        <v>118798.86</v>
      </c>
      <c r="Q23" s="69">
        <f>SUM(Q21:Q22)</f>
        <v>139157.06</v>
      </c>
      <c r="R23" s="69">
        <f>SUM(R21:R22)</f>
        <v>165642.56</v>
      </c>
      <c r="S23" s="96">
        <f>S21+S22</f>
        <v>423598.48</v>
      </c>
      <c r="T23" s="96">
        <f>SUM(T21:T22)</f>
        <v>1367639.04</v>
      </c>
      <c r="U23" s="69">
        <f>SUM(U21:U22)</f>
        <v>198378.5</v>
      </c>
      <c r="V23" s="69">
        <f>V21+V22</f>
        <v>198349.92</v>
      </c>
      <c r="W23" s="69">
        <f>SUM(W21:W22)</f>
        <v>172100.26</v>
      </c>
      <c r="X23" s="96">
        <f>X21+X22</f>
        <v>568828.68000000005</v>
      </c>
    </row>
    <row r="24" spans="1:24" x14ac:dyDescent="0.3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72"/>
      <c r="Q24" s="72"/>
      <c r="R24" s="72"/>
      <c r="S24" s="72"/>
      <c r="T24" s="73"/>
      <c r="U24" s="85"/>
      <c r="V24" s="85"/>
      <c r="W24" s="85"/>
      <c r="X24" s="188"/>
    </row>
    <row r="25" spans="1:24" ht="15.6" x14ac:dyDescent="0.3">
      <c r="A25" s="91" t="s">
        <v>87</v>
      </c>
      <c r="B25" s="74">
        <v>277046</v>
      </c>
      <c r="C25" s="74">
        <v>251483</v>
      </c>
      <c r="D25" s="74">
        <v>247519</v>
      </c>
      <c r="E25" s="97">
        <f>SUM(B25:D25)</f>
        <v>776048</v>
      </c>
      <c r="F25" s="74">
        <v>202387</v>
      </c>
      <c r="G25" s="74">
        <v>163615</v>
      </c>
      <c r="H25" s="74">
        <v>34529</v>
      </c>
      <c r="I25" s="97">
        <f>SUM(F25:H25)</f>
        <v>400531</v>
      </c>
      <c r="J25" s="97">
        <f>E25+I25</f>
        <v>1176579</v>
      </c>
      <c r="K25" s="74">
        <v>27421</v>
      </c>
      <c r="L25" s="74">
        <v>32022</v>
      </c>
      <c r="M25" s="74">
        <v>137915</v>
      </c>
      <c r="N25" s="97">
        <f>SUM(K25:M25)</f>
        <v>197358</v>
      </c>
      <c r="O25" s="97">
        <f>E25+I25+N25</f>
        <v>1373937</v>
      </c>
      <c r="P25" s="74">
        <v>186625</v>
      </c>
      <c r="Q25" s="74">
        <v>199875</v>
      </c>
      <c r="R25" s="74">
        <v>250629.00000000006</v>
      </c>
      <c r="S25" s="97">
        <f>SUM(P25:R25)</f>
        <v>637129</v>
      </c>
      <c r="T25" s="97">
        <f>E25+I25+N25+S25</f>
        <v>2011066</v>
      </c>
      <c r="U25" s="74">
        <v>294145</v>
      </c>
      <c r="V25" s="74">
        <v>270941.00000000006</v>
      </c>
      <c r="W25" s="74">
        <v>248141</v>
      </c>
      <c r="X25" s="97">
        <f>SUM(U25:W25)</f>
        <v>813227</v>
      </c>
    </row>
    <row r="26" spans="1:24" ht="15" thickBot="1" x14ac:dyDescent="0.3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72"/>
      <c r="Q26" s="72"/>
      <c r="R26" s="72"/>
      <c r="S26" s="72"/>
      <c r="T26" s="73"/>
      <c r="U26" s="87"/>
      <c r="V26" s="87"/>
      <c r="W26" s="87"/>
      <c r="X26" s="189"/>
    </row>
    <row r="27" spans="1:24" ht="16.2" thickBot="1" x14ac:dyDescent="0.35">
      <c r="A27" s="92" t="s">
        <v>88</v>
      </c>
      <c r="B27" s="75">
        <f t="shared" ref="B27:H27" si="12">B14+B19+B23</f>
        <v>2728022.9699999997</v>
      </c>
      <c r="C27" s="75">
        <f t="shared" si="12"/>
        <v>2647047.3899999997</v>
      </c>
      <c r="D27" s="75">
        <f t="shared" si="12"/>
        <v>2582714.5999999996</v>
      </c>
      <c r="E27" s="96">
        <f t="shared" si="12"/>
        <v>7957784.96</v>
      </c>
      <c r="F27" s="75">
        <f t="shared" si="12"/>
        <v>2190248.58</v>
      </c>
      <c r="G27" s="75">
        <f t="shared" si="12"/>
        <v>1502422.15</v>
      </c>
      <c r="H27" s="75">
        <f t="shared" si="12"/>
        <v>508331.31</v>
      </c>
      <c r="I27" s="96">
        <f t="shared" ref="I27:T27" si="13">I14+I19+I23</f>
        <v>4201002.04</v>
      </c>
      <c r="J27" s="96">
        <f t="shared" si="13"/>
        <v>12158787</v>
      </c>
      <c r="K27" s="75">
        <f t="shared" si="13"/>
        <v>486205.8</v>
      </c>
      <c r="L27" s="75">
        <f t="shared" si="13"/>
        <v>457388.39</v>
      </c>
      <c r="M27" s="75">
        <f t="shared" si="13"/>
        <v>828322.20000000007</v>
      </c>
      <c r="N27" s="96">
        <f t="shared" si="13"/>
        <v>1771916.3900000001</v>
      </c>
      <c r="O27" s="96">
        <f t="shared" si="13"/>
        <v>13930703.390000001</v>
      </c>
      <c r="P27" s="75">
        <f t="shared" si="13"/>
        <v>1780767.75</v>
      </c>
      <c r="Q27" s="75">
        <f t="shared" si="13"/>
        <v>2325518.7600000002</v>
      </c>
      <c r="R27" s="75">
        <f t="shared" si="13"/>
        <v>2998814.27</v>
      </c>
      <c r="S27" s="96">
        <f>S14+S19+S23</f>
        <v>7105100.7799999993</v>
      </c>
      <c r="T27" s="96">
        <f t="shared" si="13"/>
        <v>21035804.169999998</v>
      </c>
      <c r="U27" s="75">
        <f t="shared" ref="U27:X27" si="14">U14+U19+U23</f>
        <v>3388133.98</v>
      </c>
      <c r="V27" s="75">
        <f t="shared" si="14"/>
        <v>3396156.03</v>
      </c>
      <c r="W27" s="75">
        <f t="shared" si="14"/>
        <v>2993310.41</v>
      </c>
      <c r="X27" s="96">
        <f t="shared" si="14"/>
        <v>9777600.4199999999</v>
      </c>
    </row>
    <row r="28" spans="1:24" ht="16.2" thickBot="1" x14ac:dyDescent="0.35">
      <c r="A28" s="92" t="s">
        <v>89</v>
      </c>
      <c r="B28" s="75">
        <f t="shared" ref="B28:T28" si="15">B27+B25</f>
        <v>3005068.9699999997</v>
      </c>
      <c r="C28" s="75">
        <f t="shared" si="15"/>
        <v>2898530.3899999997</v>
      </c>
      <c r="D28" s="75">
        <f t="shared" si="15"/>
        <v>2830233.5999999996</v>
      </c>
      <c r="E28" s="96">
        <f t="shared" si="15"/>
        <v>8733832.9600000009</v>
      </c>
      <c r="F28" s="75">
        <f t="shared" si="15"/>
        <v>2392635.58</v>
      </c>
      <c r="G28" s="75">
        <f t="shared" si="15"/>
        <v>1666037.15</v>
      </c>
      <c r="H28" s="75">
        <f t="shared" si="15"/>
        <v>542860.31000000006</v>
      </c>
      <c r="I28" s="96">
        <f t="shared" si="15"/>
        <v>4601533.04</v>
      </c>
      <c r="J28" s="96">
        <f t="shared" si="15"/>
        <v>13335366</v>
      </c>
      <c r="K28" s="75">
        <f t="shared" si="15"/>
        <v>513626.8</v>
      </c>
      <c r="L28" s="75">
        <f t="shared" si="15"/>
        <v>489410.39</v>
      </c>
      <c r="M28" s="75">
        <f t="shared" si="15"/>
        <v>966237.20000000007</v>
      </c>
      <c r="N28" s="96">
        <f t="shared" si="15"/>
        <v>1969274.3900000001</v>
      </c>
      <c r="O28" s="96">
        <f t="shared" si="15"/>
        <v>15304640.390000001</v>
      </c>
      <c r="P28" s="75">
        <f t="shared" si="15"/>
        <v>1967392.75</v>
      </c>
      <c r="Q28" s="75">
        <f t="shared" si="15"/>
        <v>2525393.7600000002</v>
      </c>
      <c r="R28" s="75">
        <f t="shared" si="15"/>
        <v>3249443.27</v>
      </c>
      <c r="S28" s="96">
        <f t="shared" si="15"/>
        <v>7742229.7799999993</v>
      </c>
      <c r="T28" s="96">
        <f t="shared" si="15"/>
        <v>23046870.169999998</v>
      </c>
      <c r="U28" s="75">
        <f t="shared" ref="U28:X28" si="16">U27+U25</f>
        <v>3682278.98</v>
      </c>
      <c r="V28" s="75">
        <f t="shared" si="16"/>
        <v>3667097.03</v>
      </c>
      <c r="W28" s="75">
        <f t="shared" si="16"/>
        <v>3241451.41</v>
      </c>
      <c r="X28" s="96">
        <f t="shared" si="16"/>
        <v>10590827.42</v>
      </c>
    </row>
    <row r="31" spans="1:24" x14ac:dyDescent="0.3">
      <c r="J31" s="178"/>
      <c r="M31" s="7"/>
    </row>
  </sheetData>
  <protectedRanges>
    <protectedRange password="CA04" sqref="F3:I3" name="Диапазон1_1"/>
    <protectedRange password="CA04" sqref="F5:F12" name="Диапазон1_3"/>
    <protectedRange password="CA04" sqref="F14" name="Диапазон1_4"/>
    <protectedRange password="CA04" sqref="G5:G12" name="Диапазон1_5"/>
    <protectedRange password="CA04" sqref="G14" name="Диапазон1_6"/>
    <protectedRange password="CA04" sqref="H5:H14" name="Диапазон1_7"/>
    <protectedRange password="CA04" sqref="F21 F23" name="Диапазон1_9"/>
  </protectedRanges>
  <mergeCells count="4">
    <mergeCell ref="U2:X2"/>
    <mergeCell ref="B2:T2"/>
    <mergeCell ref="A2:A3"/>
    <mergeCell ref="A1:X1"/>
  </mergeCells>
  <pageMargins left="0.25" right="0.25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showGridLines="0" zoomScale="70" zoomScaleNormal="7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J24" sqref="J24"/>
    </sheetView>
  </sheetViews>
  <sheetFormatPr defaultRowHeight="14.4" x14ac:dyDescent="0.3"/>
  <cols>
    <col min="1" max="1" width="48.6640625" customWidth="1"/>
    <col min="2" max="14" width="11.6640625" style="177" customWidth="1"/>
    <col min="15" max="15" width="12.6640625" style="177" customWidth="1"/>
    <col min="16" max="17" width="11.6640625" style="177" customWidth="1"/>
    <col min="187" max="187" width="38.6640625" bestFit="1" customWidth="1"/>
    <col min="188" max="214" width="11.6640625" customWidth="1"/>
    <col min="215" max="216" width="12.6640625" customWidth="1"/>
    <col min="217" max="218" width="12.44140625" customWidth="1"/>
    <col min="219" max="220" width="12.6640625" customWidth="1"/>
    <col min="221" max="222" width="12.44140625" customWidth="1"/>
    <col min="443" max="443" width="38.6640625" bestFit="1" customWidth="1"/>
    <col min="444" max="470" width="11.6640625" customWidth="1"/>
    <col min="471" max="472" width="12.6640625" customWidth="1"/>
    <col min="473" max="474" width="12.44140625" customWidth="1"/>
    <col min="475" max="476" width="12.6640625" customWidth="1"/>
    <col min="477" max="478" width="12.44140625" customWidth="1"/>
    <col min="699" max="699" width="38.6640625" bestFit="1" customWidth="1"/>
    <col min="700" max="726" width="11.6640625" customWidth="1"/>
    <col min="727" max="728" width="12.6640625" customWidth="1"/>
    <col min="729" max="730" width="12.44140625" customWidth="1"/>
    <col min="731" max="732" width="12.6640625" customWidth="1"/>
    <col min="733" max="734" width="12.44140625" customWidth="1"/>
    <col min="955" max="955" width="38.6640625" bestFit="1" customWidth="1"/>
    <col min="956" max="982" width="11.6640625" customWidth="1"/>
    <col min="983" max="984" width="12.6640625" customWidth="1"/>
    <col min="985" max="986" width="12.44140625" customWidth="1"/>
    <col min="987" max="988" width="12.6640625" customWidth="1"/>
    <col min="989" max="990" width="12.44140625" customWidth="1"/>
    <col min="1211" max="1211" width="38.6640625" bestFit="1" customWidth="1"/>
    <col min="1212" max="1238" width="11.6640625" customWidth="1"/>
    <col min="1239" max="1240" width="12.6640625" customWidth="1"/>
    <col min="1241" max="1242" width="12.44140625" customWidth="1"/>
    <col min="1243" max="1244" width="12.6640625" customWidth="1"/>
    <col min="1245" max="1246" width="12.44140625" customWidth="1"/>
    <col min="1467" max="1467" width="38.6640625" bestFit="1" customWidth="1"/>
    <col min="1468" max="1494" width="11.6640625" customWidth="1"/>
    <col min="1495" max="1496" width="12.6640625" customWidth="1"/>
    <col min="1497" max="1498" width="12.44140625" customWidth="1"/>
    <col min="1499" max="1500" width="12.6640625" customWidth="1"/>
    <col min="1501" max="1502" width="12.44140625" customWidth="1"/>
    <col min="1723" max="1723" width="38.6640625" bestFit="1" customWidth="1"/>
    <col min="1724" max="1750" width="11.6640625" customWidth="1"/>
    <col min="1751" max="1752" width="12.6640625" customWidth="1"/>
    <col min="1753" max="1754" width="12.44140625" customWidth="1"/>
    <col min="1755" max="1756" width="12.6640625" customWidth="1"/>
    <col min="1757" max="1758" width="12.44140625" customWidth="1"/>
    <col min="1979" max="1979" width="38.6640625" bestFit="1" customWidth="1"/>
    <col min="1980" max="2006" width="11.6640625" customWidth="1"/>
    <col min="2007" max="2008" width="12.6640625" customWidth="1"/>
    <col min="2009" max="2010" width="12.44140625" customWidth="1"/>
    <col min="2011" max="2012" width="12.6640625" customWidth="1"/>
    <col min="2013" max="2014" width="12.44140625" customWidth="1"/>
    <col min="2235" max="2235" width="38.6640625" bestFit="1" customWidth="1"/>
    <col min="2236" max="2262" width="11.6640625" customWidth="1"/>
    <col min="2263" max="2264" width="12.6640625" customWidth="1"/>
    <col min="2265" max="2266" width="12.44140625" customWidth="1"/>
    <col min="2267" max="2268" width="12.6640625" customWidth="1"/>
    <col min="2269" max="2270" width="12.44140625" customWidth="1"/>
    <col min="2491" max="2491" width="38.6640625" bestFit="1" customWidth="1"/>
    <col min="2492" max="2518" width="11.6640625" customWidth="1"/>
    <col min="2519" max="2520" width="12.6640625" customWidth="1"/>
    <col min="2521" max="2522" width="12.44140625" customWidth="1"/>
    <col min="2523" max="2524" width="12.6640625" customWidth="1"/>
    <col min="2525" max="2526" width="12.44140625" customWidth="1"/>
    <col min="2747" max="2747" width="38.6640625" bestFit="1" customWidth="1"/>
    <col min="2748" max="2774" width="11.6640625" customWidth="1"/>
    <col min="2775" max="2776" width="12.6640625" customWidth="1"/>
    <col min="2777" max="2778" width="12.44140625" customWidth="1"/>
    <col min="2779" max="2780" width="12.6640625" customWidth="1"/>
    <col min="2781" max="2782" width="12.44140625" customWidth="1"/>
    <col min="3003" max="3003" width="38.6640625" bestFit="1" customWidth="1"/>
    <col min="3004" max="3030" width="11.6640625" customWidth="1"/>
    <col min="3031" max="3032" width="12.6640625" customWidth="1"/>
    <col min="3033" max="3034" width="12.44140625" customWidth="1"/>
    <col min="3035" max="3036" width="12.6640625" customWidth="1"/>
    <col min="3037" max="3038" width="12.44140625" customWidth="1"/>
    <col min="3259" max="3259" width="38.6640625" bestFit="1" customWidth="1"/>
    <col min="3260" max="3286" width="11.6640625" customWidth="1"/>
    <col min="3287" max="3288" width="12.6640625" customWidth="1"/>
    <col min="3289" max="3290" width="12.44140625" customWidth="1"/>
    <col min="3291" max="3292" width="12.6640625" customWidth="1"/>
    <col min="3293" max="3294" width="12.44140625" customWidth="1"/>
    <col min="3515" max="3515" width="38.6640625" bestFit="1" customWidth="1"/>
    <col min="3516" max="3542" width="11.6640625" customWidth="1"/>
    <col min="3543" max="3544" width="12.6640625" customWidth="1"/>
    <col min="3545" max="3546" width="12.44140625" customWidth="1"/>
    <col min="3547" max="3548" width="12.6640625" customWidth="1"/>
    <col min="3549" max="3550" width="12.44140625" customWidth="1"/>
    <col min="3771" max="3771" width="38.6640625" bestFit="1" customWidth="1"/>
    <col min="3772" max="3798" width="11.6640625" customWidth="1"/>
    <col min="3799" max="3800" width="12.6640625" customWidth="1"/>
    <col min="3801" max="3802" width="12.44140625" customWidth="1"/>
    <col min="3803" max="3804" width="12.6640625" customWidth="1"/>
    <col min="3805" max="3806" width="12.44140625" customWidth="1"/>
    <col min="4027" max="4027" width="38.6640625" bestFit="1" customWidth="1"/>
    <col min="4028" max="4054" width="11.6640625" customWidth="1"/>
    <col min="4055" max="4056" width="12.6640625" customWidth="1"/>
    <col min="4057" max="4058" width="12.44140625" customWidth="1"/>
    <col min="4059" max="4060" width="12.6640625" customWidth="1"/>
    <col min="4061" max="4062" width="12.44140625" customWidth="1"/>
    <col min="4283" max="4283" width="38.6640625" bestFit="1" customWidth="1"/>
    <col min="4284" max="4310" width="11.6640625" customWidth="1"/>
    <col min="4311" max="4312" width="12.6640625" customWidth="1"/>
    <col min="4313" max="4314" width="12.44140625" customWidth="1"/>
    <col min="4315" max="4316" width="12.6640625" customWidth="1"/>
    <col min="4317" max="4318" width="12.44140625" customWidth="1"/>
    <col min="4539" max="4539" width="38.6640625" bestFit="1" customWidth="1"/>
    <col min="4540" max="4566" width="11.6640625" customWidth="1"/>
    <col min="4567" max="4568" width="12.6640625" customWidth="1"/>
    <col min="4569" max="4570" width="12.44140625" customWidth="1"/>
    <col min="4571" max="4572" width="12.6640625" customWidth="1"/>
    <col min="4573" max="4574" width="12.44140625" customWidth="1"/>
    <col min="4795" max="4795" width="38.6640625" bestFit="1" customWidth="1"/>
    <col min="4796" max="4822" width="11.6640625" customWidth="1"/>
    <col min="4823" max="4824" width="12.6640625" customWidth="1"/>
    <col min="4825" max="4826" width="12.44140625" customWidth="1"/>
    <col min="4827" max="4828" width="12.6640625" customWidth="1"/>
    <col min="4829" max="4830" width="12.44140625" customWidth="1"/>
    <col min="5051" max="5051" width="38.6640625" bestFit="1" customWidth="1"/>
    <col min="5052" max="5078" width="11.6640625" customWidth="1"/>
    <col min="5079" max="5080" width="12.6640625" customWidth="1"/>
    <col min="5081" max="5082" width="12.44140625" customWidth="1"/>
    <col min="5083" max="5084" width="12.6640625" customWidth="1"/>
    <col min="5085" max="5086" width="12.44140625" customWidth="1"/>
    <col min="5307" max="5307" width="38.6640625" bestFit="1" customWidth="1"/>
    <col min="5308" max="5334" width="11.6640625" customWidth="1"/>
    <col min="5335" max="5336" width="12.6640625" customWidth="1"/>
    <col min="5337" max="5338" width="12.44140625" customWidth="1"/>
    <col min="5339" max="5340" width="12.6640625" customWidth="1"/>
    <col min="5341" max="5342" width="12.44140625" customWidth="1"/>
    <col min="5563" max="5563" width="38.6640625" bestFit="1" customWidth="1"/>
    <col min="5564" max="5590" width="11.6640625" customWidth="1"/>
    <col min="5591" max="5592" width="12.6640625" customWidth="1"/>
    <col min="5593" max="5594" width="12.44140625" customWidth="1"/>
    <col min="5595" max="5596" width="12.6640625" customWidth="1"/>
    <col min="5597" max="5598" width="12.44140625" customWidth="1"/>
    <col min="5819" max="5819" width="38.6640625" bestFit="1" customWidth="1"/>
    <col min="5820" max="5846" width="11.6640625" customWidth="1"/>
    <col min="5847" max="5848" width="12.6640625" customWidth="1"/>
    <col min="5849" max="5850" width="12.44140625" customWidth="1"/>
    <col min="5851" max="5852" width="12.6640625" customWidth="1"/>
    <col min="5853" max="5854" width="12.44140625" customWidth="1"/>
    <col min="6075" max="6075" width="38.6640625" bestFit="1" customWidth="1"/>
    <col min="6076" max="6102" width="11.6640625" customWidth="1"/>
    <col min="6103" max="6104" width="12.6640625" customWidth="1"/>
    <col min="6105" max="6106" width="12.44140625" customWidth="1"/>
    <col min="6107" max="6108" width="12.6640625" customWidth="1"/>
    <col min="6109" max="6110" width="12.44140625" customWidth="1"/>
    <col min="6331" max="6331" width="38.6640625" bestFit="1" customWidth="1"/>
    <col min="6332" max="6358" width="11.6640625" customWidth="1"/>
    <col min="6359" max="6360" width="12.6640625" customWidth="1"/>
    <col min="6361" max="6362" width="12.44140625" customWidth="1"/>
    <col min="6363" max="6364" width="12.6640625" customWidth="1"/>
    <col min="6365" max="6366" width="12.44140625" customWidth="1"/>
    <col min="6587" max="6587" width="38.6640625" bestFit="1" customWidth="1"/>
    <col min="6588" max="6614" width="11.6640625" customWidth="1"/>
    <col min="6615" max="6616" width="12.6640625" customWidth="1"/>
    <col min="6617" max="6618" width="12.44140625" customWidth="1"/>
    <col min="6619" max="6620" width="12.6640625" customWidth="1"/>
    <col min="6621" max="6622" width="12.44140625" customWidth="1"/>
    <col min="6843" max="6843" width="38.6640625" bestFit="1" customWidth="1"/>
    <col min="6844" max="6870" width="11.6640625" customWidth="1"/>
    <col min="6871" max="6872" width="12.6640625" customWidth="1"/>
    <col min="6873" max="6874" width="12.44140625" customWidth="1"/>
    <col min="6875" max="6876" width="12.6640625" customWidth="1"/>
    <col min="6877" max="6878" width="12.44140625" customWidth="1"/>
    <col min="7099" max="7099" width="38.6640625" bestFit="1" customWidth="1"/>
    <col min="7100" max="7126" width="11.6640625" customWidth="1"/>
    <col min="7127" max="7128" width="12.6640625" customWidth="1"/>
    <col min="7129" max="7130" width="12.44140625" customWidth="1"/>
    <col min="7131" max="7132" width="12.6640625" customWidth="1"/>
    <col min="7133" max="7134" width="12.44140625" customWidth="1"/>
    <col min="7355" max="7355" width="38.6640625" bestFit="1" customWidth="1"/>
    <col min="7356" max="7382" width="11.6640625" customWidth="1"/>
    <col min="7383" max="7384" width="12.6640625" customWidth="1"/>
    <col min="7385" max="7386" width="12.44140625" customWidth="1"/>
    <col min="7387" max="7388" width="12.6640625" customWidth="1"/>
    <col min="7389" max="7390" width="12.44140625" customWidth="1"/>
    <col min="7611" max="7611" width="38.6640625" bestFit="1" customWidth="1"/>
    <col min="7612" max="7638" width="11.6640625" customWidth="1"/>
    <col min="7639" max="7640" width="12.6640625" customWidth="1"/>
    <col min="7641" max="7642" width="12.44140625" customWidth="1"/>
    <col min="7643" max="7644" width="12.6640625" customWidth="1"/>
    <col min="7645" max="7646" width="12.44140625" customWidth="1"/>
    <col min="7867" max="7867" width="38.6640625" bestFit="1" customWidth="1"/>
    <col min="7868" max="7894" width="11.6640625" customWidth="1"/>
    <col min="7895" max="7896" width="12.6640625" customWidth="1"/>
    <col min="7897" max="7898" width="12.44140625" customWidth="1"/>
    <col min="7899" max="7900" width="12.6640625" customWidth="1"/>
    <col min="7901" max="7902" width="12.44140625" customWidth="1"/>
    <col min="8123" max="8123" width="38.6640625" bestFit="1" customWidth="1"/>
    <col min="8124" max="8150" width="11.6640625" customWidth="1"/>
    <col min="8151" max="8152" width="12.6640625" customWidth="1"/>
    <col min="8153" max="8154" width="12.44140625" customWidth="1"/>
    <col min="8155" max="8156" width="12.6640625" customWidth="1"/>
    <col min="8157" max="8158" width="12.44140625" customWidth="1"/>
    <col min="8379" max="8379" width="38.6640625" bestFit="1" customWidth="1"/>
    <col min="8380" max="8406" width="11.6640625" customWidth="1"/>
    <col min="8407" max="8408" width="12.6640625" customWidth="1"/>
    <col min="8409" max="8410" width="12.44140625" customWidth="1"/>
    <col min="8411" max="8412" width="12.6640625" customWidth="1"/>
    <col min="8413" max="8414" width="12.44140625" customWidth="1"/>
    <col min="8635" max="8635" width="38.6640625" bestFit="1" customWidth="1"/>
    <col min="8636" max="8662" width="11.6640625" customWidth="1"/>
    <col min="8663" max="8664" width="12.6640625" customWidth="1"/>
    <col min="8665" max="8666" width="12.44140625" customWidth="1"/>
    <col min="8667" max="8668" width="12.6640625" customWidth="1"/>
    <col min="8669" max="8670" width="12.44140625" customWidth="1"/>
    <col min="8891" max="8891" width="38.6640625" bestFit="1" customWidth="1"/>
    <col min="8892" max="8918" width="11.6640625" customWidth="1"/>
    <col min="8919" max="8920" width="12.6640625" customWidth="1"/>
    <col min="8921" max="8922" width="12.44140625" customWidth="1"/>
    <col min="8923" max="8924" width="12.6640625" customWidth="1"/>
    <col min="8925" max="8926" width="12.44140625" customWidth="1"/>
    <col min="9147" max="9147" width="38.6640625" bestFit="1" customWidth="1"/>
    <col min="9148" max="9174" width="11.6640625" customWidth="1"/>
    <col min="9175" max="9176" width="12.6640625" customWidth="1"/>
    <col min="9177" max="9178" width="12.44140625" customWidth="1"/>
    <col min="9179" max="9180" width="12.6640625" customWidth="1"/>
    <col min="9181" max="9182" width="12.44140625" customWidth="1"/>
    <col min="9403" max="9403" width="38.6640625" bestFit="1" customWidth="1"/>
    <col min="9404" max="9430" width="11.6640625" customWidth="1"/>
    <col min="9431" max="9432" width="12.6640625" customWidth="1"/>
    <col min="9433" max="9434" width="12.44140625" customWidth="1"/>
    <col min="9435" max="9436" width="12.6640625" customWidth="1"/>
    <col min="9437" max="9438" width="12.44140625" customWidth="1"/>
    <col min="9659" max="9659" width="38.6640625" bestFit="1" customWidth="1"/>
    <col min="9660" max="9686" width="11.6640625" customWidth="1"/>
    <col min="9687" max="9688" width="12.6640625" customWidth="1"/>
    <col min="9689" max="9690" width="12.44140625" customWidth="1"/>
    <col min="9691" max="9692" width="12.6640625" customWidth="1"/>
    <col min="9693" max="9694" width="12.44140625" customWidth="1"/>
    <col min="9915" max="9915" width="38.6640625" bestFit="1" customWidth="1"/>
    <col min="9916" max="9942" width="11.6640625" customWidth="1"/>
    <col min="9943" max="9944" width="12.6640625" customWidth="1"/>
    <col min="9945" max="9946" width="12.44140625" customWidth="1"/>
    <col min="9947" max="9948" width="12.6640625" customWidth="1"/>
    <col min="9949" max="9950" width="12.44140625" customWidth="1"/>
    <col min="10171" max="10171" width="38.6640625" bestFit="1" customWidth="1"/>
    <col min="10172" max="10198" width="11.6640625" customWidth="1"/>
    <col min="10199" max="10200" width="12.6640625" customWidth="1"/>
    <col min="10201" max="10202" width="12.44140625" customWidth="1"/>
    <col min="10203" max="10204" width="12.6640625" customWidth="1"/>
    <col min="10205" max="10206" width="12.44140625" customWidth="1"/>
    <col min="10427" max="10427" width="38.6640625" bestFit="1" customWidth="1"/>
    <col min="10428" max="10454" width="11.6640625" customWidth="1"/>
    <col min="10455" max="10456" width="12.6640625" customWidth="1"/>
    <col min="10457" max="10458" width="12.44140625" customWidth="1"/>
    <col min="10459" max="10460" width="12.6640625" customWidth="1"/>
    <col min="10461" max="10462" width="12.44140625" customWidth="1"/>
    <col min="10683" max="10683" width="38.6640625" bestFit="1" customWidth="1"/>
    <col min="10684" max="10710" width="11.6640625" customWidth="1"/>
    <col min="10711" max="10712" width="12.6640625" customWidth="1"/>
    <col min="10713" max="10714" width="12.44140625" customWidth="1"/>
    <col min="10715" max="10716" width="12.6640625" customWidth="1"/>
    <col min="10717" max="10718" width="12.44140625" customWidth="1"/>
    <col min="10939" max="10939" width="38.6640625" bestFit="1" customWidth="1"/>
    <col min="10940" max="10966" width="11.6640625" customWidth="1"/>
    <col min="10967" max="10968" width="12.6640625" customWidth="1"/>
    <col min="10969" max="10970" width="12.44140625" customWidth="1"/>
    <col min="10971" max="10972" width="12.6640625" customWidth="1"/>
    <col min="10973" max="10974" width="12.44140625" customWidth="1"/>
    <col min="11195" max="11195" width="38.6640625" bestFit="1" customWidth="1"/>
    <col min="11196" max="11222" width="11.6640625" customWidth="1"/>
    <col min="11223" max="11224" width="12.6640625" customWidth="1"/>
    <col min="11225" max="11226" width="12.44140625" customWidth="1"/>
    <col min="11227" max="11228" width="12.6640625" customWidth="1"/>
    <col min="11229" max="11230" width="12.44140625" customWidth="1"/>
    <col min="11451" max="11451" width="38.6640625" bestFit="1" customWidth="1"/>
    <col min="11452" max="11478" width="11.6640625" customWidth="1"/>
    <col min="11479" max="11480" width="12.6640625" customWidth="1"/>
    <col min="11481" max="11482" width="12.44140625" customWidth="1"/>
    <col min="11483" max="11484" width="12.6640625" customWidth="1"/>
    <col min="11485" max="11486" width="12.44140625" customWidth="1"/>
    <col min="11707" max="11707" width="38.6640625" bestFit="1" customWidth="1"/>
    <col min="11708" max="11734" width="11.6640625" customWidth="1"/>
    <col min="11735" max="11736" width="12.6640625" customWidth="1"/>
    <col min="11737" max="11738" width="12.44140625" customWidth="1"/>
    <col min="11739" max="11740" width="12.6640625" customWidth="1"/>
    <col min="11741" max="11742" width="12.44140625" customWidth="1"/>
    <col min="11963" max="11963" width="38.6640625" bestFit="1" customWidth="1"/>
    <col min="11964" max="11990" width="11.6640625" customWidth="1"/>
    <col min="11991" max="11992" width="12.6640625" customWidth="1"/>
    <col min="11993" max="11994" width="12.44140625" customWidth="1"/>
    <col min="11995" max="11996" width="12.6640625" customWidth="1"/>
    <col min="11997" max="11998" width="12.44140625" customWidth="1"/>
    <col min="12219" max="12219" width="38.6640625" bestFit="1" customWidth="1"/>
    <col min="12220" max="12246" width="11.6640625" customWidth="1"/>
    <col min="12247" max="12248" width="12.6640625" customWidth="1"/>
    <col min="12249" max="12250" width="12.44140625" customWidth="1"/>
    <col min="12251" max="12252" width="12.6640625" customWidth="1"/>
    <col min="12253" max="12254" width="12.44140625" customWidth="1"/>
    <col min="12475" max="12475" width="38.6640625" bestFit="1" customWidth="1"/>
    <col min="12476" max="12502" width="11.6640625" customWidth="1"/>
    <col min="12503" max="12504" width="12.6640625" customWidth="1"/>
    <col min="12505" max="12506" width="12.44140625" customWidth="1"/>
    <col min="12507" max="12508" width="12.6640625" customWidth="1"/>
    <col min="12509" max="12510" width="12.44140625" customWidth="1"/>
    <col min="12731" max="12731" width="38.6640625" bestFit="1" customWidth="1"/>
    <col min="12732" max="12758" width="11.6640625" customWidth="1"/>
    <col min="12759" max="12760" width="12.6640625" customWidth="1"/>
    <col min="12761" max="12762" width="12.44140625" customWidth="1"/>
    <col min="12763" max="12764" width="12.6640625" customWidth="1"/>
    <col min="12765" max="12766" width="12.44140625" customWidth="1"/>
    <col min="12987" max="12987" width="38.6640625" bestFit="1" customWidth="1"/>
    <col min="12988" max="13014" width="11.6640625" customWidth="1"/>
    <col min="13015" max="13016" width="12.6640625" customWidth="1"/>
    <col min="13017" max="13018" width="12.44140625" customWidth="1"/>
    <col min="13019" max="13020" width="12.6640625" customWidth="1"/>
    <col min="13021" max="13022" width="12.44140625" customWidth="1"/>
    <col min="13243" max="13243" width="38.6640625" bestFit="1" customWidth="1"/>
    <col min="13244" max="13270" width="11.6640625" customWidth="1"/>
    <col min="13271" max="13272" width="12.6640625" customWidth="1"/>
    <col min="13273" max="13274" width="12.44140625" customWidth="1"/>
    <col min="13275" max="13276" width="12.6640625" customWidth="1"/>
    <col min="13277" max="13278" width="12.44140625" customWidth="1"/>
    <col min="13499" max="13499" width="38.6640625" bestFit="1" customWidth="1"/>
    <col min="13500" max="13526" width="11.6640625" customWidth="1"/>
    <col min="13527" max="13528" width="12.6640625" customWidth="1"/>
    <col min="13529" max="13530" width="12.44140625" customWidth="1"/>
    <col min="13531" max="13532" width="12.6640625" customWidth="1"/>
    <col min="13533" max="13534" width="12.44140625" customWidth="1"/>
    <col min="13755" max="13755" width="38.6640625" bestFit="1" customWidth="1"/>
    <col min="13756" max="13782" width="11.6640625" customWidth="1"/>
    <col min="13783" max="13784" width="12.6640625" customWidth="1"/>
    <col min="13785" max="13786" width="12.44140625" customWidth="1"/>
    <col min="13787" max="13788" width="12.6640625" customWidth="1"/>
    <col min="13789" max="13790" width="12.44140625" customWidth="1"/>
    <col min="14011" max="14011" width="38.6640625" bestFit="1" customWidth="1"/>
    <col min="14012" max="14038" width="11.6640625" customWidth="1"/>
    <col min="14039" max="14040" width="12.6640625" customWidth="1"/>
    <col min="14041" max="14042" width="12.44140625" customWidth="1"/>
    <col min="14043" max="14044" width="12.6640625" customWidth="1"/>
    <col min="14045" max="14046" width="12.44140625" customWidth="1"/>
    <col min="14267" max="14267" width="38.6640625" bestFit="1" customWidth="1"/>
    <col min="14268" max="14294" width="11.6640625" customWidth="1"/>
    <col min="14295" max="14296" width="12.6640625" customWidth="1"/>
    <col min="14297" max="14298" width="12.44140625" customWidth="1"/>
    <col min="14299" max="14300" width="12.6640625" customWidth="1"/>
    <col min="14301" max="14302" width="12.44140625" customWidth="1"/>
    <col min="14523" max="14523" width="38.6640625" bestFit="1" customWidth="1"/>
    <col min="14524" max="14550" width="11.6640625" customWidth="1"/>
    <col min="14551" max="14552" width="12.6640625" customWidth="1"/>
    <col min="14553" max="14554" width="12.44140625" customWidth="1"/>
    <col min="14555" max="14556" width="12.6640625" customWidth="1"/>
    <col min="14557" max="14558" width="12.44140625" customWidth="1"/>
    <col min="14779" max="14779" width="38.6640625" bestFit="1" customWidth="1"/>
    <col min="14780" max="14806" width="11.6640625" customWidth="1"/>
    <col min="14807" max="14808" width="12.6640625" customWidth="1"/>
    <col min="14809" max="14810" width="12.44140625" customWidth="1"/>
    <col min="14811" max="14812" width="12.6640625" customWidth="1"/>
    <col min="14813" max="14814" width="12.44140625" customWidth="1"/>
    <col min="15035" max="15035" width="38.6640625" bestFit="1" customWidth="1"/>
    <col min="15036" max="15062" width="11.6640625" customWidth="1"/>
    <col min="15063" max="15064" width="12.6640625" customWidth="1"/>
    <col min="15065" max="15066" width="12.44140625" customWidth="1"/>
    <col min="15067" max="15068" width="12.6640625" customWidth="1"/>
    <col min="15069" max="15070" width="12.44140625" customWidth="1"/>
    <col min="15291" max="15291" width="38.6640625" bestFit="1" customWidth="1"/>
    <col min="15292" max="15318" width="11.6640625" customWidth="1"/>
    <col min="15319" max="15320" width="12.6640625" customWidth="1"/>
    <col min="15321" max="15322" width="12.44140625" customWidth="1"/>
    <col min="15323" max="15324" width="12.6640625" customWidth="1"/>
    <col min="15325" max="15326" width="12.44140625" customWidth="1"/>
    <col min="15547" max="15547" width="38.6640625" bestFit="1" customWidth="1"/>
    <col min="15548" max="15574" width="11.6640625" customWidth="1"/>
    <col min="15575" max="15576" width="12.6640625" customWidth="1"/>
    <col min="15577" max="15578" width="12.44140625" customWidth="1"/>
    <col min="15579" max="15580" width="12.6640625" customWidth="1"/>
    <col min="15581" max="15582" width="12.44140625" customWidth="1"/>
    <col min="15803" max="15803" width="38.6640625" bestFit="1" customWidth="1"/>
    <col min="15804" max="15830" width="11.6640625" customWidth="1"/>
    <col min="15831" max="15832" width="12.6640625" customWidth="1"/>
    <col min="15833" max="15834" width="12.44140625" customWidth="1"/>
    <col min="15835" max="15836" width="12.6640625" customWidth="1"/>
    <col min="15837" max="15838" width="12.44140625" customWidth="1"/>
    <col min="16059" max="16059" width="38.6640625" bestFit="1" customWidth="1"/>
    <col min="16060" max="16086" width="11.6640625" customWidth="1"/>
    <col min="16087" max="16088" width="12.6640625" customWidth="1"/>
    <col min="16089" max="16090" width="12.44140625" customWidth="1"/>
    <col min="16091" max="16092" width="12.6640625" customWidth="1"/>
    <col min="16093" max="16094" width="12.44140625" customWidth="1"/>
  </cols>
  <sheetData>
    <row r="1" spans="1:21" ht="21" x14ac:dyDescent="0.3">
      <c r="A1" s="215" t="s">
        <v>50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7"/>
    </row>
    <row r="2" spans="1:21" ht="18" x14ac:dyDescent="0.35">
      <c r="A2" s="218"/>
      <c r="B2" s="219">
        <v>2020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20"/>
      <c r="P2" s="219">
        <v>2021</v>
      </c>
      <c r="Q2" s="220"/>
    </row>
    <row r="3" spans="1:21" ht="18" x14ac:dyDescent="0.35">
      <c r="A3" s="218"/>
      <c r="B3" s="221" t="s">
        <v>4</v>
      </c>
      <c r="C3" s="213"/>
      <c r="D3" s="210" t="s">
        <v>8</v>
      </c>
      <c r="E3" s="211"/>
      <c r="F3" s="210" t="s">
        <v>9</v>
      </c>
      <c r="G3" s="211"/>
      <c r="H3" s="210" t="s">
        <v>13</v>
      </c>
      <c r="I3" s="211"/>
      <c r="J3" s="210" t="s">
        <v>14</v>
      </c>
      <c r="K3" s="211"/>
      <c r="L3" s="212" t="s">
        <v>18</v>
      </c>
      <c r="M3" s="213"/>
      <c r="N3" s="212">
        <v>2020</v>
      </c>
      <c r="O3" s="214"/>
      <c r="P3" s="221" t="s">
        <v>4</v>
      </c>
      <c r="Q3" s="214"/>
    </row>
    <row r="4" spans="1:21" ht="43.2" x14ac:dyDescent="0.3">
      <c r="A4" s="218"/>
      <c r="B4" s="174" t="s">
        <v>82</v>
      </c>
      <c r="C4" s="139" t="s">
        <v>52</v>
      </c>
      <c r="D4" s="139" t="s">
        <v>82</v>
      </c>
      <c r="E4" s="139" t="s">
        <v>52</v>
      </c>
      <c r="F4" s="139" t="s">
        <v>82</v>
      </c>
      <c r="G4" s="139" t="s">
        <v>52</v>
      </c>
      <c r="H4" s="139" t="s">
        <v>51</v>
      </c>
      <c r="I4" s="139" t="s">
        <v>52</v>
      </c>
      <c r="J4" s="139" t="s">
        <v>51</v>
      </c>
      <c r="K4" s="139" t="s">
        <v>52</v>
      </c>
      <c r="L4" s="139" t="s">
        <v>51</v>
      </c>
      <c r="M4" s="139" t="s">
        <v>52</v>
      </c>
      <c r="N4" s="139" t="s">
        <v>51</v>
      </c>
      <c r="O4" s="173" t="s">
        <v>52</v>
      </c>
      <c r="P4" s="174" t="s">
        <v>82</v>
      </c>
      <c r="Q4" s="173" t="s">
        <v>52</v>
      </c>
    </row>
    <row r="5" spans="1:21" ht="18" x14ac:dyDescent="0.3">
      <c r="A5" s="182" t="s">
        <v>19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29"/>
      <c r="M5" s="129"/>
      <c r="N5" s="129"/>
      <c r="O5" s="170"/>
      <c r="P5" s="186"/>
      <c r="Q5" s="192"/>
    </row>
    <row r="6" spans="1:21" ht="15.6" x14ac:dyDescent="0.3">
      <c r="A6" s="76" t="s">
        <v>20</v>
      </c>
      <c r="B6" s="98">
        <v>171.97</v>
      </c>
      <c r="C6" s="99">
        <v>159.762</v>
      </c>
      <c r="D6" s="98">
        <v>168.488</v>
      </c>
      <c r="E6" s="99">
        <v>162.43899999999999</v>
      </c>
      <c r="F6" s="98">
        <v>170.88900000000001</v>
      </c>
      <c r="G6" s="99">
        <v>160.62299999999999</v>
      </c>
      <c r="H6" s="98">
        <v>330.56599999999997</v>
      </c>
      <c r="I6" s="99">
        <v>180.893</v>
      </c>
      <c r="J6" s="98">
        <v>185.11699999999999</v>
      </c>
      <c r="K6" s="99">
        <v>162.63900000000001</v>
      </c>
      <c r="L6" s="98">
        <v>179.06399999999999</v>
      </c>
      <c r="M6" s="99">
        <v>160.71899999999999</v>
      </c>
      <c r="N6" s="98">
        <v>182.88900000000001</v>
      </c>
      <c r="O6" s="99">
        <v>161.959</v>
      </c>
      <c r="P6" s="98">
        <v>184</v>
      </c>
      <c r="Q6" s="99">
        <v>165.84</v>
      </c>
    </row>
    <row r="7" spans="1:21" ht="15.6" x14ac:dyDescent="0.3">
      <c r="A7" s="77" t="s">
        <v>21</v>
      </c>
      <c r="B7" s="100">
        <v>189.934</v>
      </c>
      <c r="C7" s="101">
        <v>166.40299999999999</v>
      </c>
      <c r="D7" s="100">
        <v>195.423</v>
      </c>
      <c r="E7" s="101">
        <v>164.34700000000001</v>
      </c>
      <c r="F7" s="100">
        <v>192.04499999999999</v>
      </c>
      <c r="G7" s="101">
        <v>165.68799999999999</v>
      </c>
      <c r="H7" s="100">
        <v>241.577</v>
      </c>
      <c r="I7" s="101">
        <v>168.47499999999999</v>
      </c>
      <c r="J7" s="100">
        <v>198.73599999999999</v>
      </c>
      <c r="K7" s="101">
        <v>166.06399999999999</v>
      </c>
      <c r="L7" s="100">
        <v>191.53100000000001</v>
      </c>
      <c r="M7" s="101">
        <v>166.29499999999999</v>
      </c>
      <c r="N7" s="100">
        <v>196.41800000000001</v>
      </c>
      <c r="O7" s="101">
        <v>166.142</v>
      </c>
      <c r="P7" s="100">
        <v>181.804</v>
      </c>
      <c r="Q7" s="101">
        <v>165.08699999999999</v>
      </c>
    </row>
    <row r="8" spans="1:21" ht="15.6" x14ac:dyDescent="0.3">
      <c r="A8" s="77" t="s">
        <v>22</v>
      </c>
      <c r="B8" s="100">
        <v>185.59100000000001</v>
      </c>
      <c r="C8" s="101">
        <v>168.30600000000001</v>
      </c>
      <c r="D8" s="100">
        <v>203.374</v>
      </c>
      <c r="E8" s="101">
        <v>171.321</v>
      </c>
      <c r="F8" s="100">
        <v>191.71199999999999</v>
      </c>
      <c r="G8" s="101">
        <v>169.31800000000001</v>
      </c>
      <c r="H8" s="100">
        <v>274.14999999999998</v>
      </c>
      <c r="I8" s="101">
        <v>186.16499999999999</v>
      </c>
      <c r="J8" s="100">
        <v>199.126</v>
      </c>
      <c r="K8" s="101">
        <v>171.017</v>
      </c>
      <c r="L8" s="100">
        <v>189.24600000000001</v>
      </c>
      <c r="M8" s="101">
        <v>167.96799999999999</v>
      </c>
      <c r="N8" s="100">
        <v>196.60400000000001</v>
      </c>
      <c r="O8" s="101">
        <v>169.97399999999999</v>
      </c>
      <c r="P8" s="100">
        <v>204.922</v>
      </c>
      <c r="Q8" s="101">
        <v>164.245</v>
      </c>
    </row>
    <row r="9" spans="1:21" ht="15.6" x14ac:dyDescent="0.3">
      <c r="A9" s="77" t="s">
        <v>23</v>
      </c>
      <c r="B9" s="100">
        <v>187.88900000000001</v>
      </c>
      <c r="C9" s="101">
        <v>160.565</v>
      </c>
      <c r="D9" s="100">
        <v>214.209</v>
      </c>
      <c r="E9" s="101">
        <v>161.059</v>
      </c>
      <c r="F9" s="100">
        <v>198.64</v>
      </c>
      <c r="G9" s="101">
        <v>160.72999999999999</v>
      </c>
      <c r="H9" s="100">
        <v>259.68599999999998</v>
      </c>
      <c r="I9" s="101">
        <v>164.37100000000001</v>
      </c>
      <c r="J9" s="100">
        <v>213.00200000000001</v>
      </c>
      <c r="K9" s="101">
        <v>161.08099999999999</v>
      </c>
      <c r="L9" s="100">
        <v>185.488</v>
      </c>
      <c r="M9" s="101">
        <v>160.328</v>
      </c>
      <c r="N9" s="100">
        <v>205.267</v>
      </c>
      <c r="O9" s="101">
        <v>160.80500000000001</v>
      </c>
      <c r="P9" s="100">
        <v>194.33</v>
      </c>
      <c r="Q9" s="101">
        <v>159.36199999999999</v>
      </c>
    </row>
    <row r="10" spans="1:21" ht="15.6" x14ac:dyDescent="0.3">
      <c r="A10" s="77" t="s">
        <v>24</v>
      </c>
      <c r="B10" s="100">
        <v>193.15899999999999</v>
      </c>
      <c r="C10" s="101">
        <v>174.547</v>
      </c>
      <c r="D10" s="100">
        <v>205.92599999999999</v>
      </c>
      <c r="E10" s="101">
        <v>176.33600000000001</v>
      </c>
      <c r="F10" s="100">
        <v>197.72800000000001</v>
      </c>
      <c r="G10" s="101">
        <v>175.16200000000001</v>
      </c>
      <c r="H10" s="100">
        <v>187.29900000000001</v>
      </c>
      <c r="I10" s="101">
        <v>185.19300000000001</v>
      </c>
      <c r="J10" s="100">
        <v>196.59299999999999</v>
      </c>
      <c r="K10" s="101">
        <v>176.55500000000001</v>
      </c>
      <c r="L10" s="100">
        <v>203.75</v>
      </c>
      <c r="M10" s="101">
        <v>173.44300000000001</v>
      </c>
      <c r="N10" s="100">
        <v>198.65899999999999</v>
      </c>
      <c r="O10" s="101">
        <v>175.541</v>
      </c>
      <c r="P10" s="100">
        <v>192.161</v>
      </c>
      <c r="Q10" s="101">
        <v>172.148</v>
      </c>
    </row>
    <row r="11" spans="1:21" ht="15.6" x14ac:dyDescent="0.3">
      <c r="A11" s="77" t="s">
        <v>25</v>
      </c>
      <c r="B11" s="100">
        <v>209.154</v>
      </c>
      <c r="C11" s="101">
        <v>175.756</v>
      </c>
      <c r="D11" s="100">
        <v>216.59</v>
      </c>
      <c r="E11" s="101">
        <v>179.928</v>
      </c>
      <c r="F11" s="100">
        <v>211.35</v>
      </c>
      <c r="G11" s="101">
        <v>177.14099999999999</v>
      </c>
      <c r="H11" s="100">
        <v>397.74599999999998</v>
      </c>
      <c r="I11" s="101">
        <v>197.56700000000001</v>
      </c>
      <c r="J11" s="100">
        <v>268.44900000000001</v>
      </c>
      <c r="K11" s="101">
        <v>179.398</v>
      </c>
      <c r="L11" s="100">
        <v>248.36699999999999</v>
      </c>
      <c r="M11" s="101">
        <v>176.745</v>
      </c>
      <c r="N11" s="100">
        <v>261.87900000000002</v>
      </c>
      <c r="O11" s="101">
        <v>178.46299999999999</v>
      </c>
      <c r="P11" s="100">
        <v>229.97900000000001</v>
      </c>
      <c r="Q11" s="101">
        <v>173.38200000000001</v>
      </c>
    </row>
    <row r="12" spans="1:21" ht="15.6" x14ac:dyDescent="0.3">
      <c r="A12" s="77" t="s">
        <v>26</v>
      </c>
      <c r="B12" s="100">
        <v>178.97200000000001</v>
      </c>
      <c r="C12" s="101">
        <v>168.03700000000001</v>
      </c>
      <c r="D12" s="100">
        <v>191.41800000000001</v>
      </c>
      <c r="E12" s="101">
        <v>169.06</v>
      </c>
      <c r="F12" s="100">
        <v>183.667</v>
      </c>
      <c r="G12" s="101">
        <v>168.40899999999999</v>
      </c>
      <c r="H12" s="100">
        <v>256.98399999999998</v>
      </c>
      <c r="I12" s="101">
        <v>177.20599999999999</v>
      </c>
      <c r="J12" s="100">
        <v>196.09700000000001</v>
      </c>
      <c r="K12" s="101">
        <v>169.58799999999999</v>
      </c>
      <c r="L12" s="100">
        <v>183.78399999999999</v>
      </c>
      <c r="M12" s="101">
        <v>168.71199999999999</v>
      </c>
      <c r="N12" s="100">
        <v>192.05799999999999</v>
      </c>
      <c r="O12" s="101">
        <v>169.298</v>
      </c>
      <c r="P12" s="100">
        <v>184.68100000000001</v>
      </c>
      <c r="Q12" s="101">
        <v>167.804</v>
      </c>
      <c r="U12" s="184"/>
    </row>
    <row r="13" spans="1:21" ht="16.2" thickBot="1" x14ac:dyDescent="0.35">
      <c r="A13" s="90" t="s">
        <v>27</v>
      </c>
      <c r="B13" s="102">
        <v>213.14500000000001</v>
      </c>
      <c r="C13" s="103">
        <v>166.078</v>
      </c>
      <c r="D13" s="102">
        <v>220.63800000000001</v>
      </c>
      <c r="E13" s="103">
        <v>166.41</v>
      </c>
      <c r="F13" s="102">
        <v>216.07599999999999</v>
      </c>
      <c r="G13" s="103">
        <v>166.196</v>
      </c>
      <c r="H13" s="102">
        <v>228.58699999999999</v>
      </c>
      <c r="I13" s="103">
        <v>159.59</v>
      </c>
      <c r="J13" s="102">
        <v>219.28700000000001</v>
      </c>
      <c r="K13" s="103">
        <v>165.31800000000001</v>
      </c>
      <c r="L13" s="102">
        <v>208.01900000000001</v>
      </c>
      <c r="M13" s="103">
        <v>162.42500000000001</v>
      </c>
      <c r="N13" s="102">
        <v>215.762</v>
      </c>
      <c r="O13" s="103">
        <v>164.34899999999999</v>
      </c>
      <c r="P13" s="102">
        <v>211.679</v>
      </c>
      <c r="Q13" s="103">
        <v>164.87799999999999</v>
      </c>
    </row>
    <row r="14" spans="1:21" ht="16.2" thickBot="1" x14ac:dyDescent="0.35">
      <c r="A14" s="88" t="s">
        <v>53</v>
      </c>
      <c r="B14" s="131">
        <v>194.84</v>
      </c>
      <c r="C14" s="132">
        <v>167.303</v>
      </c>
      <c r="D14" s="131">
        <v>206.17</v>
      </c>
      <c r="E14" s="132">
        <v>168.51599999999999</v>
      </c>
      <c r="F14" s="131">
        <v>199.12</v>
      </c>
      <c r="G14" s="132">
        <v>167.721</v>
      </c>
      <c r="H14" s="131">
        <v>254.75</v>
      </c>
      <c r="I14" s="132">
        <v>174.922</v>
      </c>
      <c r="J14" s="131">
        <v>209.989</v>
      </c>
      <c r="K14" s="132">
        <v>168.607</v>
      </c>
      <c r="L14" s="131">
        <v>198.17</v>
      </c>
      <c r="M14" s="132">
        <v>166.54300000000001</v>
      </c>
      <c r="N14" s="131">
        <v>206.31399999999999</v>
      </c>
      <c r="O14" s="132">
        <v>167.905</v>
      </c>
      <c r="P14" s="131">
        <v>197.56800000000001</v>
      </c>
      <c r="Q14" s="132">
        <v>166.52799999999999</v>
      </c>
    </row>
    <row r="15" spans="1:21" ht="18" x14ac:dyDescent="0.3">
      <c r="A15" s="183" t="s">
        <v>32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92"/>
    </row>
    <row r="16" spans="1:21" ht="15.6" x14ac:dyDescent="0.3">
      <c r="A16" s="76" t="s">
        <v>33</v>
      </c>
      <c r="B16" s="104">
        <v>186.60400000000001</v>
      </c>
      <c r="C16" s="105">
        <v>163.50899999999999</v>
      </c>
      <c r="D16" s="104">
        <v>237.38</v>
      </c>
      <c r="E16" s="105">
        <v>168.422</v>
      </c>
      <c r="F16" s="104">
        <v>205.67</v>
      </c>
      <c r="G16" s="105">
        <v>165.18199999999999</v>
      </c>
      <c r="H16" s="104">
        <v>311.05500000000001</v>
      </c>
      <c r="I16" s="105">
        <v>175.86</v>
      </c>
      <c r="J16" s="104">
        <v>228.25299999999999</v>
      </c>
      <c r="K16" s="105">
        <v>166.77799999999999</v>
      </c>
      <c r="L16" s="104">
        <v>193.197</v>
      </c>
      <c r="M16" s="105">
        <v>164.22399999999999</v>
      </c>
      <c r="N16" s="104">
        <v>217.64</v>
      </c>
      <c r="O16" s="105">
        <v>165.91800000000001</v>
      </c>
      <c r="P16" s="104">
        <v>210.685</v>
      </c>
      <c r="Q16" s="105">
        <v>165.07</v>
      </c>
    </row>
    <row r="17" spans="1:17" ht="16.2" thickBot="1" x14ac:dyDescent="0.35">
      <c r="A17" s="77" t="s">
        <v>46</v>
      </c>
      <c r="B17" s="106">
        <v>0</v>
      </c>
      <c r="C17" s="107">
        <v>318.67899999999997</v>
      </c>
      <c r="D17" s="106">
        <v>0</v>
      </c>
      <c r="E17" s="107">
        <v>254.483</v>
      </c>
      <c r="F17" s="106">
        <v>0</v>
      </c>
      <c r="G17" s="107">
        <v>298.38400000000001</v>
      </c>
      <c r="H17" s="106">
        <v>0</v>
      </c>
      <c r="I17" s="107">
        <v>268.459</v>
      </c>
      <c r="J17" s="106">
        <v>0</v>
      </c>
      <c r="K17" s="107">
        <v>297.26600000000002</v>
      </c>
      <c r="L17" s="106">
        <v>0</v>
      </c>
      <c r="M17" s="107">
        <v>301.88400000000001</v>
      </c>
      <c r="N17" s="106">
        <v>0</v>
      </c>
      <c r="O17" s="107">
        <v>298.983</v>
      </c>
      <c r="P17" s="106">
        <v>0</v>
      </c>
      <c r="Q17" s="107">
        <v>320.42500000000001</v>
      </c>
    </row>
    <row r="18" spans="1:17" ht="16.2" thickBot="1" x14ac:dyDescent="0.35">
      <c r="A18" s="140" t="s">
        <v>54</v>
      </c>
      <c r="B18" s="133">
        <v>186.60400000000001</v>
      </c>
      <c r="C18" s="134">
        <v>167.27799999999999</v>
      </c>
      <c r="D18" s="133">
        <v>237.38</v>
      </c>
      <c r="E18" s="134">
        <v>170.29900000000001</v>
      </c>
      <c r="F18" s="133">
        <v>205.67</v>
      </c>
      <c r="G18" s="134">
        <v>168.30500000000001</v>
      </c>
      <c r="H18" s="133">
        <v>311.05500000000001</v>
      </c>
      <c r="I18" s="134">
        <v>176.34899999999999</v>
      </c>
      <c r="J18" s="133">
        <v>228.25299999999999</v>
      </c>
      <c r="K18" s="134">
        <v>169.488</v>
      </c>
      <c r="L18" s="133">
        <v>193.197</v>
      </c>
      <c r="M18" s="134">
        <v>167.32499999999999</v>
      </c>
      <c r="N18" s="133">
        <v>217.64</v>
      </c>
      <c r="O18" s="134">
        <v>168.762</v>
      </c>
      <c r="P18" s="133">
        <v>210.685</v>
      </c>
      <c r="Q18" s="134">
        <v>168.67099999999999</v>
      </c>
    </row>
    <row r="19" spans="1:17" ht="18" x14ac:dyDescent="0.3">
      <c r="A19" s="183" t="s">
        <v>38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92"/>
    </row>
    <row r="20" spans="1:17" ht="16.2" thickBot="1" x14ac:dyDescent="0.35">
      <c r="A20" s="91" t="s">
        <v>39</v>
      </c>
      <c r="B20" s="108">
        <v>184.328</v>
      </c>
      <c r="C20" s="109">
        <v>178.559</v>
      </c>
      <c r="D20" s="108">
        <v>170.63800000000001</v>
      </c>
      <c r="E20" s="109">
        <v>178.03299999999999</v>
      </c>
      <c r="F20" s="108">
        <v>180.07</v>
      </c>
      <c r="G20" s="109">
        <v>178.36799999999999</v>
      </c>
      <c r="H20" s="108">
        <v>188.00200000000001</v>
      </c>
      <c r="I20" s="109">
        <v>187.94399999999999</v>
      </c>
      <c r="J20" s="108">
        <v>181.023</v>
      </c>
      <c r="K20" s="109">
        <v>179.876</v>
      </c>
      <c r="L20" s="108">
        <v>199.416</v>
      </c>
      <c r="M20" s="109">
        <v>177.583</v>
      </c>
      <c r="N20" s="108">
        <v>187.65600000000001</v>
      </c>
      <c r="O20" s="109">
        <v>179.166</v>
      </c>
      <c r="P20" s="108">
        <v>179.3</v>
      </c>
      <c r="Q20" s="109">
        <v>177.56700000000001</v>
      </c>
    </row>
    <row r="21" spans="1:17" ht="16.2" thickBot="1" x14ac:dyDescent="0.35">
      <c r="A21" s="88" t="s">
        <v>55</v>
      </c>
      <c r="B21" s="135">
        <v>184.328</v>
      </c>
      <c r="C21" s="136">
        <v>178.559</v>
      </c>
      <c r="D21" s="135">
        <v>170.63800000000001</v>
      </c>
      <c r="E21" s="136">
        <v>178.03299999999999</v>
      </c>
      <c r="F21" s="135">
        <v>180.07</v>
      </c>
      <c r="G21" s="136">
        <v>178.36799999999999</v>
      </c>
      <c r="H21" s="135">
        <v>188.00200000000001</v>
      </c>
      <c r="I21" s="136">
        <v>187.94399999999999</v>
      </c>
      <c r="J21" s="135">
        <v>181.023</v>
      </c>
      <c r="K21" s="136">
        <v>179.876</v>
      </c>
      <c r="L21" s="135">
        <v>199.416</v>
      </c>
      <c r="M21" s="136">
        <v>177.583</v>
      </c>
      <c r="N21" s="135">
        <v>187.65600000000001</v>
      </c>
      <c r="O21" s="136">
        <v>179.166</v>
      </c>
      <c r="P21" s="135">
        <v>179.3</v>
      </c>
      <c r="Q21" s="136">
        <v>177.56700000000001</v>
      </c>
    </row>
    <row r="22" spans="1:17" ht="16.2" thickBot="1" x14ac:dyDescent="0.35">
      <c r="A22" s="141" t="s">
        <v>83</v>
      </c>
      <c r="B22" s="137">
        <v>193.958</v>
      </c>
      <c r="C22" s="138">
        <v>168.017</v>
      </c>
      <c r="D22" s="137">
        <v>207.65600000000001</v>
      </c>
      <c r="E22" s="138">
        <v>169.30099999999999</v>
      </c>
      <c r="F22" s="137">
        <v>199.107</v>
      </c>
      <c r="G22" s="138">
        <v>168.46</v>
      </c>
      <c r="H22" s="137">
        <v>258.32900000000001</v>
      </c>
      <c r="I22" s="138">
        <v>176.14</v>
      </c>
      <c r="J22" s="137">
        <v>210.65700000000001</v>
      </c>
      <c r="K22" s="138">
        <v>169.43700000000001</v>
      </c>
      <c r="L22" s="137">
        <v>197.857</v>
      </c>
      <c r="M22" s="138">
        <v>167.261</v>
      </c>
      <c r="N22" s="137">
        <v>206.66900000000001</v>
      </c>
      <c r="O22" s="138">
        <v>168.702</v>
      </c>
      <c r="P22" s="137">
        <v>198.06200000000001</v>
      </c>
      <c r="Q22" s="138">
        <v>167.339</v>
      </c>
    </row>
    <row r="23" spans="1:17" ht="15.6" x14ac:dyDescent="0.3">
      <c r="A23" s="142" t="s">
        <v>91</v>
      </c>
      <c r="B23" s="110" t="s">
        <v>56</v>
      </c>
      <c r="C23" s="130">
        <v>174.33</v>
      </c>
      <c r="D23" s="110" t="s">
        <v>56</v>
      </c>
      <c r="E23" s="130">
        <v>173.52</v>
      </c>
      <c r="F23" s="110" t="s">
        <v>56</v>
      </c>
      <c r="G23" s="130">
        <v>174.06</v>
      </c>
      <c r="H23" s="110" t="s">
        <v>56</v>
      </c>
      <c r="I23" s="130">
        <v>172.71</v>
      </c>
      <c r="J23" s="110" t="s">
        <v>56</v>
      </c>
      <c r="K23" s="130">
        <v>173.87</v>
      </c>
      <c r="L23" s="110" t="s">
        <v>56</v>
      </c>
      <c r="M23" s="130">
        <v>174.4</v>
      </c>
      <c r="N23" s="110" t="s">
        <v>56</v>
      </c>
      <c r="O23" s="130">
        <v>174.04</v>
      </c>
      <c r="P23" s="110" t="s">
        <v>56</v>
      </c>
      <c r="Q23" s="130">
        <v>173.86</v>
      </c>
    </row>
  </sheetData>
  <mergeCells count="12">
    <mergeCell ref="H3:I3"/>
    <mergeCell ref="J3:K3"/>
    <mergeCell ref="L3:M3"/>
    <mergeCell ref="N3:O3"/>
    <mergeCell ref="A1:Q1"/>
    <mergeCell ref="A2:A4"/>
    <mergeCell ref="B2:O2"/>
    <mergeCell ref="B3:C3"/>
    <mergeCell ref="D3:E3"/>
    <mergeCell ref="F3:G3"/>
    <mergeCell ref="P2:Q2"/>
    <mergeCell ref="P3:Q3"/>
  </mergeCells>
  <pageMargins left="0.25" right="0.25" top="0.75" bottom="0.75" header="0.3" footer="0.3"/>
  <pageSetup paperSize="8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"/>
  <sheetViews>
    <sheetView showGridLines="0" zoomScale="85" zoomScaleNormal="85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F18" sqref="F18"/>
    </sheetView>
  </sheetViews>
  <sheetFormatPr defaultRowHeight="14.4" x14ac:dyDescent="0.3"/>
  <cols>
    <col min="1" max="1" width="25.6640625" bestFit="1" customWidth="1"/>
    <col min="2" max="3" width="8.6640625" style="177"/>
    <col min="4" max="22" width="9.109375" style="177" customWidth="1"/>
    <col min="23" max="24" width="9.109375" style="177"/>
    <col min="25" max="25" width="9.109375" style="177" customWidth="1"/>
    <col min="184" max="184" width="24.44140625" bestFit="1" customWidth="1"/>
    <col min="185" max="185" width="9.5546875" customWidth="1"/>
    <col min="186" max="193" width="8.6640625" customWidth="1"/>
    <col min="194" max="205" width="9.109375" customWidth="1"/>
    <col min="208" max="208" width="9.109375" customWidth="1"/>
    <col min="210" max="211" width="9.109375" customWidth="1"/>
    <col min="217" max="217" width="9.109375" customWidth="1"/>
    <col min="220" max="226" width="9.109375" customWidth="1"/>
    <col min="227" max="227" width="10.44140625" customWidth="1"/>
    <col min="228" max="228" width="10" customWidth="1"/>
    <col min="229" max="229" width="10.109375" customWidth="1"/>
    <col min="230" max="230" width="10.44140625" customWidth="1"/>
    <col min="231" max="231" width="10" customWidth="1"/>
    <col min="232" max="232" width="10.109375" customWidth="1"/>
    <col min="440" max="440" width="24.44140625" bestFit="1" customWidth="1"/>
    <col min="441" max="441" width="9.5546875" customWidth="1"/>
    <col min="442" max="449" width="8.6640625" customWidth="1"/>
    <col min="450" max="461" width="9.109375" customWidth="1"/>
    <col min="464" max="464" width="9.109375" customWidth="1"/>
    <col min="466" max="467" width="9.109375" customWidth="1"/>
    <col min="473" max="473" width="9.109375" customWidth="1"/>
    <col min="476" max="482" width="9.109375" customWidth="1"/>
    <col min="483" max="483" width="10.44140625" customWidth="1"/>
    <col min="484" max="484" width="10" customWidth="1"/>
    <col min="485" max="485" width="10.109375" customWidth="1"/>
    <col min="486" max="486" width="10.44140625" customWidth="1"/>
    <col min="487" max="487" width="10" customWidth="1"/>
    <col min="488" max="488" width="10.109375" customWidth="1"/>
    <col min="696" max="696" width="24.44140625" bestFit="1" customWidth="1"/>
    <col min="697" max="697" width="9.5546875" customWidth="1"/>
    <col min="698" max="705" width="8.6640625" customWidth="1"/>
    <col min="706" max="717" width="9.109375" customWidth="1"/>
    <col min="720" max="720" width="9.109375" customWidth="1"/>
    <col min="722" max="723" width="9.109375" customWidth="1"/>
    <col min="729" max="729" width="9.109375" customWidth="1"/>
    <col min="732" max="738" width="9.109375" customWidth="1"/>
    <col min="739" max="739" width="10.44140625" customWidth="1"/>
    <col min="740" max="740" width="10" customWidth="1"/>
    <col min="741" max="741" width="10.109375" customWidth="1"/>
    <col min="742" max="742" width="10.44140625" customWidth="1"/>
    <col min="743" max="743" width="10" customWidth="1"/>
    <col min="744" max="744" width="10.109375" customWidth="1"/>
    <col min="952" max="952" width="24.44140625" bestFit="1" customWidth="1"/>
    <col min="953" max="953" width="9.5546875" customWidth="1"/>
    <col min="954" max="961" width="8.6640625" customWidth="1"/>
    <col min="962" max="973" width="9.109375" customWidth="1"/>
    <col min="976" max="976" width="9.109375" customWidth="1"/>
    <col min="978" max="979" width="9.109375" customWidth="1"/>
    <col min="985" max="985" width="9.109375" customWidth="1"/>
    <col min="988" max="994" width="9.109375" customWidth="1"/>
    <col min="995" max="995" width="10.44140625" customWidth="1"/>
    <col min="996" max="996" width="10" customWidth="1"/>
    <col min="997" max="997" width="10.109375" customWidth="1"/>
    <col min="998" max="998" width="10.44140625" customWidth="1"/>
    <col min="999" max="999" width="10" customWidth="1"/>
    <col min="1000" max="1000" width="10.109375" customWidth="1"/>
    <col min="1208" max="1208" width="24.44140625" bestFit="1" customWidth="1"/>
    <col min="1209" max="1209" width="9.5546875" customWidth="1"/>
    <col min="1210" max="1217" width="8.6640625" customWidth="1"/>
    <col min="1218" max="1229" width="9.109375" customWidth="1"/>
    <col min="1232" max="1232" width="9.109375" customWidth="1"/>
    <col min="1234" max="1235" width="9.109375" customWidth="1"/>
    <col min="1241" max="1241" width="9.109375" customWidth="1"/>
    <col min="1244" max="1250" width="9.109375" customWidth="1"/>
    <col min="1251" max="1251" width="10.44140625" customWidth="1"/>
    <col min="1252" max="1252" width="10" customWidth="1"/>
    <col min="1253" max="1253" width="10.109375" customWidth="1"/>
    <col min="1254" max="1254" width="10.44140625" customWidth="1"/>
    <col min="1255" max="1255" width="10" customWidth="1"/>
    <col min="1256" max="1256" width="10.109375" customWidth="1"/>
    <col min="1464" max="1464" width="24.44140625" bestFit="1" customWidth="1"/>
    <col min="1465" max="1465" width="9.5546875" customWidth="1"/>
    <col min="1466" max="1473" width="8.6640625" customWidth="1"/>
    <col min="1474" max="1485" width="9.109375" customWidth="1"/>
    <col min="1488" max="1488" width="9.109375" customWidth="1"/>
    <col min="1490" max="1491" width="9.109375" customWidth="1"/>
    <col min="1497" max="1497" width="9.109375" customWidth="1"/>
    <col min="1500" max="1506" width="9.109375" customWidth="1"/>
    <col min="1507" max="1507" width="10.44140625" customWidth="1"/>
    <col min="1508" max="1508" width="10" customWidth="1"/>
    <col min="1509" max="1509" width="10.109375" customWidth="1"/>
    <col min="1510" max="1510" width="10.44140625" customWidth="1"/>
    <col min="1511" max="1511" width="10" customWidth="1"/>
    <col min="1512" max="1512" width="10.109375" customWidth="1"/>
    <col min="1720" max="1720" width="24.44140625" bestFit="1" customWidth="1"/>
    <col min="1721" max="1721" width="9.5546875" customWidth="1"/>
    <col min="1722" max="1729" width="8.6640625" customWidth="1"/>
    <col min="1730" max="1741" width="9.109375" customWidth="1"/>
    <col min="1744" max="1744" width="9.109375" customWidth="1"/>
    <col min="1746" max="1747" width="9.109375" customWidth="1"/>
    <col min="1753" max="1753" width="9.109375" customWidth="1"/>
    <col min="1756" max="1762" width="9.109375" customWidth="1"/>
    <col min="1763" max="1763" width="10.44140625" customWidth="1"/>
    <col min="1764" max="1764" width="10" customWidth="1"/>
    <col min="1765" max="1765" width="10.109375" customWidth="1"/>
    <col min="1766" max="1766" width="10.44140625" customWidth="1"/>
    <col min="1767" max="1767" width="10" customWidth="1"/>
    <col min="1768" max="1768" width="10.109375" customWidth="1"/>
    <col min="1976" max="1976" width="24.44140625" bestFit="1" customWidth="1"/>
    <col min="1977" max="1977" width="9.5546875" customWidth="1"/>
    <col min="1978" max="1985" width="8.6640625" customWidth="1"/>
    <col min="1986" max="1997" width="9.109375" customWidth="1"/>
    <col min="2000" max="2000" width="9.109375" customWidth="1"/>
    <col min="2002" max="2003" width="9.109375" customWidth="1"/>
    <col min="2009" max="2009" width="9.109375" customWidth="1"/>
    <col min="2012" max="2018" width="9.109375" customWidth="1"/>
    <col min="2019" max="2019" width="10.44140625" customWidth="1"/>
    <col min="2020" max="2020" width="10" customWidth="1"/>
    <col min="2021" max="2021" width="10.109375" customWidth="1"/>
    <col min="2022" max="2022" width="10.44140625" customWidth="1"/>
    <col min="2023" max="2023" width="10" customWidth="1"/>
    <col min="2024" max="2024" width="10.109375" customWidth="1"/>
    <col min="2232" max="2232" width="24.44140625" bestFit="1" customWidth="1"/>
    <col min="2233" max="2233" width="9.5546875" customWidth="1"/>
    <col min="2234" max="2241" width="8.6640625" customWidth="1"/>
    <col min="2242" max="2253" width="9.109375" customWidth="1"/>
    <col min="2256" max="2256" width="9.109375" customWidth="1"/>
    <col min="2258" max="2259" width="9.109375" customWidth="1"/>
    <col min="2265" max="2265" width="9.109375" customWidth="1"/>
    <col min="2268" max="2274" width="9.109375" customWidth="1"/>
    <col min="2275" max="2275" width="10.44140625" customWidth="1"/>
    <col min="2276" max="2276" width="10" customWidth="1"/>
    <col min="2277" max="2277" width="10.109375" customWidth="1"/>
    <col min="2278" max="2278" width="10.44140625" customWidth="1"/>
    <col min="2279" max="2279" width="10" customWidth="1"/>
    <col min="2280" max="2280" width="10.109375" customWidth="1"/>
    <col min="2488" max="2488" width="24.44140625" bestFit="1" customWidth="1"/>
    <col min="2489" max="2489" width="9.5546875" customWidth="1"/>
    <col min="2490" max="2497" width="8.6640625" customWidth="1"/>
    <col min="2498" max="2509" width="9.109375" customWidth="1"/>
    <col min="2512" max="2512" width="9.109375" customWidth="1"/>
    <col min="2514" max="2515" width="9.109375" customWidth="1"/>
    <col min="2521" max="2521" width="9.109375" customWidth="1"/>
    <col min="2524" max="2530" width="9.109375" customWidth="1"/>
    <col min="2531" max="2531" width="10.44140625" customWidth="1"/>
    <col min="2532" max="2532" width="10" customWidth="1"/>
    <col min="2533" max="2533" width="10.109375" customWidth="1"/>
    <col min="2534" max="2534" width="10.44140625" customWidth="1"/>
    <col min="2535" max="2535" width="10" customWidth="1"/>
    <col min="2536" max="2536" width="10.109375" customWidth="1"/>
    <col min="2744" max="2744" width="24.44140625" bestFit="1" customWidth="1"/>
    <col min="2745" max="2745" width="9.5546875" customWidth="1"/>
    <col min="2746" max="2753" width="8.6640625" customWidth="1"/>
    <col min="2754" max="2765" width="9.109375" customWidth="1"/>
    <col min="2768" max="2768" width="9.109375" customWidth="1"/>
    <col min="2770" max="2771" width="9.109375" customWidth="1"/>
    <col min="2777" max="2777" width="9.109375" customWidth="1"/>
    <col min="2780" max="2786" width="9.109375" customWidth="1"/>
    <col min="2787" max="2787" width="10.44140625" customWidth="1"/>
    <col min="2788" max="2788" width="10" customWidth="1"/>
    <col min="2789" max="2789" width="10.109375" customWidth="1"/>
    <col min="2790" max="2790" width="10.44140625" customWidth="1"/>
    <col min="2791" max="2791" width="10" customWidth="1"/>
    <col min="2792" max="2792" width="10.109375" customWidth="1"/>
    <col min="3000" max="3000" width="24.44140625" bestFit="1" customWidth="1"/>
    <col min="3001" max="3001" width="9.5546875" customWidth="1"/>
    <col min="3002" max="3009" width="8.6640625" customWidth="1"/>
    <col min="3010" max="3021" width="9.109375" customWidth="1"/>
    <col min="3024" max="3024" width="9.109375" customWidth="1"/>
    <col min="3026" max="3027" width="9.109375" customWidth="1"/>
    <col min="3033" max="3033" width="9.109375" customWidth="1"/>
    <col min="3036" max="3042" width="9.109375" customWidth="1"/>
    <col min="3043" max="3043" width="10.44140625" customWidth="1"/>
    <col min="3044" max="3044" width="10" customWidth="1"/>
    <col min="3045" max="3045" width="10.109375" customWidth="1"/>
    <col min="3046" max="3046" width="10.44140625" customWidth="1"/>
    <col min="3047" max="3047" width="10" customWidth="1"/>
    <col min="3048" max="3048" width="10.109375" customWidth="1"/>
    <col min="3256" max="3256" width="24.44140625" bestFit="1" customWidth="1"/>
    <col min="3257" max="3257" width="9.5546875" customWidth="1"/>
    <col min="3258" max="3265" width="8.6640625" customWidth="1"/>
    <col min="3266" max="3277" width="9.109375" customWidth="1"/>
    <col min="3280" max="3280" width="9.109375" customWidth="1"/>
    <col min="3282" max="3283" width="9.109375" customWidth="1"/>
    <col min="3289" max="3289" width="9.109375" customWidth="1"/>
    <col min="3292" max="3298" width="9.109375" customWidth="1"/>
    <col min="3299" max="3299" width="10.44140625" customWidth="1"/>
    <col min="3300" max="3300" width="10" customWidth="1"/>
    <col min="3301" max="3301" width="10.109375" customWidth="1"/>
    <col min="3302" max="3302" width="10.44140625" customWidth="1"/>
    <col min="3303" max="3303" width="10" customWidth="1"/>
    <col min="3304" max="3304" width="10.109375" customWidth="1"/>
    <col min="3512" max="3512" width="24.44140625" bestFit="1" customWidth="1"/>
    <col min="3513" max="3513" width="9.5546875" customWidth="1"/>
    <col min="3514" max="3521" width="8.6640625" customWidth="1"/>
    <col min="3522" max="3533" width="9.109375" customWidth="1"/>
    <col min="3536" max="3536" width="9.109375" customWidth="1"/>
    <col min="3538" max="3539" width="9.109375" customWidth="1"/>
    <col min="3545" max="3545" width="9.109375" customWidth="1"/>
    <col min="3548" max="3554" width="9.109375" customWidth="1"/>
    <col min="3555" max="3555" width="10.44140625" customWidth="1"/>
    <col min="3556" max="3556" width="10" customWidth="1"/>
    <col min="3557" max="3557" width="10.109375" customWidth="1"/>
    <col min="3558" max="3558" width="10.44140625" customWidth="1"/>
    <col min="3559" max="3559" width="10" customWidth="1"/>
    <col min="3560" max="3560" width="10.109375" customWidth="1"/>
    <col min="3768" max="3768" width="24.44140625" bestFit="1" customWidth="1"/>
    <col min="3769" max="3769" width="9.5546875" customWidth="1"/>
    <col min="3770" max="3777" width="8.6640625" customWidth="1"/>
    <col min="3778" max="3789" width="9.109375" customWidth="1"/>
    <col min="3792" max="3792" width="9.109375" customWidth="1"/>
    <col min="3794" max="3795" width="9.109375" customWidth="1"/>
    <col min="3801" max="3801" width="9.109375" customWidth="1"/>
    <col min="3804" max="3810" width="9.109375" customWidth="1"/>
    <col min="3811" max="3811" width="10.44140625" customWidth="1"/>
    <col min="3812" max="3812" width="10" customWidth="1"/>
    <col min="3813" max="3813" width="10.109375" customWidth="1"/>
    <col min="3814" max="3814" width="10.44140625" customWidth="1"/>
    <col min="3815" max="3815" width="10" customWidth="1"/>
    <col min="3816" max="3816" width="10.109375" customWidth="1"/>
    <col min="4024" max="4024" width="24.44140625" bestFit="1" customWidth="1"/>
    <col min="4025" max="4025" width="9.5546875" customWidth="1"/>
    <col min="4026" max="4033" width="8.6640625" customWidth="1"/>
    <col min="4034" max="4045" width="9.109375" customWidth="1"/>
    <col min="4048" max="4048" width="9.109375" customWidth="1"/>
    <col min="4050" max="4051" width="9.109375" customWidth="1"/>
    <col min="4057" max="4057" width="9.109375" customWidth="1"/>
    <col min="4060" max="4066" width="9.109375" customWidth="1"/>
    <col min="4067" max="4067" width="10.44140625" customWidth="1"/>
    <col min="4068" max="4068" width="10" customWidth="1"/>
    <col min="4069" max="4069" width="10.109375" customWidth="1"/>
    <col min="4070" max="4070" width="10.44140625" customWidth="1"/>
    <col min="4071" max="4071" width="10" customWidth="1"/>
    <col min="4072" max="4072" width="10.109375" customWidth="1"/>
    <col min="4280" max="4280" width="24.44140625" bestFit="1" customWidth="1"/>
    <col min="4281" max="4281" width="9.5546875" customWidth="1"/>
    <col min="4282" max="4289" width="8.6640625" customWidth="1"/>
    <col min="4290" max="4301" width="9.109375" customWidth="1"/>
    <col min="4304" max="4304" width="9.109375" customWidth="1"/>
    <col min="4306" max="4307" width="9.109375" customWidth="1"/>
    <col min="4313" max="4313" width="9.109375" customWidth="1"/>
    <col min="4316" max="4322" width="9.109375" customWidth="1"/>
    <col min="4323" max="4323" width="10.44140625" customWidth="1"/>
    <col min="4324" max="4324" width="10" customWidth="1"/>
    <col min="4325" max="4325" width="10.109375" customWidth="1"/>
    <col min="4326" max="4326" width="10.44140625" customWidth="1"/>
    <col min="4327" max="4327" width="10" customWidth="1"/>
    <col min="4328" max="4328" width="10.109375" customWidth="1"/>
    <col min="4536" max="4536" width="24.44140625" bestFit="1" customWidth="1"/>
    <col min="4537" max="4537" width="9.5546875" customWidth="1"/>
    <col min="4538" max="4545" width="8.6640625" customWidth="1"/>
    <col min="4546" max="4557" width="9.109375" customWidth="1"/>
    <col min="4560" max="4560" width="9.109375" customWidth="1"/>
    <col min="4562" max="4563" width="9.109375" customWidth="1"/>
    <col min="4569" max="4569" width="9.109375" customWidth="1"/>
    <col min="4572" max="4578" width="9.109375" customWidth="1"/>
    <col min="4579" max="4579" width="10.44140625" customWidth="1"/>
    <col min="4580" max="4580" width="10" customWidth="1"/>
    <col min="4581" max="4581" width="10.109375" customWidth="1"/>
    <col min="4582" max="4582" width="10.44140625" customWidth="1"/>
    <col min="4583" max="4583" width="10" customWidth="1"/>
    <col min="4584" max="4584" width="10.109375" customWidth="1"/>
    <col min="4792" max="4792" width="24.44140625" bestFit="1" customWidth="1"/>
    <col min="4793" max="4793" width="9.5546875" customWidth="1"/>
    <col min="4794" max="4801" width="8.6640625" customWidth="1"/>
    <col min="4802" max="4813" width="9.109375" customWidth="1"/>
    <col min="4816" max="4816" width="9.109375" customWidth="1"/>
    <col min="4818" max="4819" width="9.109375" customWidth="1"/>
    <col min="4825" max="4825" width="9.109375" customWidth="1"/>
    <col min="4828" max="4834" width="9.109375" customWidth="1"/>
    <col min="4835" max="4835" width="10.44140625" customWidth="1"/>
    <col min="4836" max="4836" width="10" customWidth="1"/>
    <col min="4837" max="4837" width="10.109375" customWidth="1"/>
    <col min="4838" max="4838" width="10.44140625" customWidth="1"/>
    <col min="4839" max="4839" width="10" customWidth="1"/>
    <col min="4840" max="4840" width="10.109375" customWidth="1"/>
    <col min="5048" max="5048" width="24.44140625" bestFit="1" customWidth="1"/>
    <col min="5049" max="5049" width="9.5546875" customWidth="1"/>
    <col min="5050" max="5057" width="8.6640625" customWidth="1"/>
    <col min="5058" max="5069" width="9.109375" customWidth="1"/>
    <col min="5072" max="5072" width="9.109375" customWidth="1"/>
    <col min="5074" max="5075" width="9.109375" customWidth="1"/>
    <col min="5081" max="5081" width="9.109375" customWidth="1"/>
    <col min="5084" max="5090" width="9.109375" customWidth="1"/>
    <col min="5091" max="5091" width="10.44140625" customWidth="1"/>
    <col min="5092" max="5092" width="10" customWidth="1"/>
    <col min="5093" max="5093" width="10.109375" customWidth="1"/>
    <col min="5094" max="5094" width="10.44140625" customWidth="1"/>
    <col min="5095" max="5095" width="10" customWidth="1"/>
    <col min="5096" max="5096" width="10.109375" customWidth="1"/>
    <col min="5304" max="5304" width="24.44140625" bestFit="1" customWidth="1"/>
    <col min="5305" max="5305" width="9.5546875" customWidth="1"/>
    <col min="5306" max="5313" width="8.6640625" customWidth="1"/>
    <col min="5314" max="5325" width="9.109375" customWidth="1"/>
    <col min="5328" max="5328" width="9.109375" customWidth="1"/>
    <col min="5330" max="5331" width="9.109375" customWidth="1"/>
    <col min="5337" max="5337" width="9.109375" customWidth="1"/>
    <col min="5340" max="5346" width="9.109375" customWidth="1"/>
    <col min="5347" max="5347" width="10.44140625" customWidth="1"/>
    <col min="5348" max="5348" width="10" customWidth="1"/>
    <col min="5349" max="5349" width="10.109375" customWidth="1"/>
    <col min="5350" max="5350" width="10.44140625" customWidth="1"/>
    <col min="5351" max="5351" width="10" customWidth="1"/>
    <col min="5352" max="5352" width="10.109375" customWidth="1"/>
    <col min="5560" max="5560" width="24.44140625" bestFit="1" customWidth="1"/>
    <col min="5561" max="5561" width="9.5546875" customWidth="1"/>
    <col min="5562" max="5569" width="8.6640625" customWidth="1"/>
    <col min="5570" max="5581" width="9.109375" customWidth="1"/>
    <col min="5584" max="5584" width="9.109375" customWidth="1"/>
    <col min="5586" max="5587" width="9.109375" customWidth="1"/>
    <col min="5593" max="5593" width="9.109375" customWidth="1"/>
    <col min="5596" max="5602" width="9.109375" customWidth="1"/>
    <col min="5603" max="5603" width="10.44140625" customWidth="1"/>
    <col min="5604" max="5604" width="10" customWidth="1"/>
    <col min="5605" max="5605" width="10.109375" customWidth="1"/>
    <col min="5606" max="5606" width="10.44140625" customWidth="1"/>
    <col min="5607" max="5607" width="10" customWidth="1"/>
    <col min="5608" max="5608" width="10.109375" customWidth="1"/>
    <col min="5816" max="5816" width="24.44140625" bestFit="1" customWidth="1"/>
    <col min="5817" max="5817" width="9.5546875" customWidth="1"/>
    <col min="5818" max="5825" width="8.6640625" customWidth="1"/>
    <col min="5826" max="5837" width="9.109375" customWidth="1"/>
    <col min="5840" max="5840" width="9.109375" customWidth="1"/>
    <col min="5842" max="5843" width="9.109375" customWidth="1"/>
    <col min="5849" max="5849" width="9.109375" customWidth="1"/>
    <col min="5852" max="5858" width="9.109375" customWidth="1"/>
    <col min="5859" max="5859" width="10.44140625" customWidth="1"/>
    <col min="5860" max="5860" width="10" customWidth="1"/>
    <col min="5861" max="5861" width="10.109375" customWidth="1"/>
    <col min="5862" max="5862" width="10.44140625" customWidth="1"/>
    <col min="5863" max="5863" width="10" customWidth="1"/>
    <col min="5864" max="5864" width="10.109375" customWidth="1"/>
    <col min="6072" max="6072" width="24.44140625" bestFit="1" customWidth="1"/>
    <col min="6073" max="6073" width="9.5546875" customWidth="1"/>
    <col min="6074" max="6081" width="8.6640625" customWidth="1"/>
    <col min="6082" max="6093" width="9.109375" customWidth="1"/>
    <col min="6096" max="6096" width="9.109375" customWidth="1"/>
    <col min="6098" max="6099" width="9.109375" customWidth="1"/>
    <col min="6105" max="6105" width="9.109375" customWidth="1"/>
    <col min="6108" max="6114" width="9.109375" customWidth="1"/>
    <col min="6115" max="6115" width="10.44140625" customWidth="1"/>
    <col min="6116" max="6116" width="10" customWidth="1"/>
    <col min="6117" max="6117" width="10.109375" customWidth="1"/>
    <col min="6118" max="6118" width="10.44140625" customWidth="1"/>
    <col min="6119" max="6119" width="10" customWidth="1"/>
    <col min="6120" max="6120" width="10.109375" customWidth="1"/>
    <col min="6328" max="6328" width="24.44140625" bestFit="1" customWidth="1"/>
    <col min="6329" max="6329" width="9.5546875" customWidth="1"/>
    <col min="6330" max="6337" width="8.6640625" customWidth="1"/>
    <col min="6338" max="6349" width="9.109375" customWidth="1"/>
    <col min="6352" max="6352" width="9.109375" customWidth="1"/>
    <col min="6354" max="6355" width="9.109375" customWidth="1"/>
    <col min="6361" max="6361" width="9.109375" customWidth="1"/>
    <col min="6364" max="6370" width="9.109375" customWidth="1"/>
    <col min="6371" max="6371" width="10.44140625" customWidth="1"/>
    <col min="6372" max="6372" width="10" customWidth="1"/>
    <col min="6373" max="6373" width="10.109375" customWidth="1"/>
    <col min="6374" max="6374" width="10.44140625" customWidth="1"/>
    <col min="6375" max="6375" width="10" customWidth="1"/>
    <col min="6376" max="6376" width="10.109375" customWidth="1"/>
    <col min="6584" max="6584" width="24.44140625" bestFit="1" customWidth="1"/>
    <col min="6585" max="6585" width="9.5546875" customWidth="1"/>
    <col min="6586" max="6593" width="8.6640625" customWidth="1"/>
    <col min="6594" max="6605" width="9.109375" customWidth="1"/>
    <col min="6608" max="6608" width="9.109375" customWidth="1"/>
    <col min="6610" max="6611" width="9.109375" customWidth="1"/>
    <col min="6617" max="6617" width="9.109375" customWidth="1"/>
    <col min="6620" max="6626" width="9.109375" customWidth="1"/>
    <col min="6627" max="6627" width="10.44140625" customWidth="1"/>
    <col min="6628" max="6628" width="10" customWidth="1"/>
    <col min="6629" max="6629" width="10.109375" customWidth="1"/>
    <col min="6630" max="6630" width="10.44140625" customWidth="1"/>
    <col min="6631" max="6631" width="10" customWidth="1"/>
    <col min="6632" max="6632" width="10.109375" customWidth="1"/>
    <col min="6840" max="6840" width="24.44140625" bestFit="1" customWidth="1"/>
    <col min="6841" max="6841" width="9.5546875" customWidth="1"/>
    <col min="6842" max="6849" width="8.6640625" customWidth="1"/>
    <col min="6850" max="6861" width="9.109375" customWidth="1"/>
    <col min="6864" max="6864" width="9.109375" customWidth="1"/>
    <col min="6866" max="6867" width="9.109375" customWidth="1"/>
    <col min="6873" max="6873" width="9.109375" customWidth="1"/>
    <col min="6876" max="6882" width="9.109375" customWidth="1"/>
    <col min="6883" max="6883" width="10.44140625" customWidth="1"/>
    <col min="6884" max="6884" width="10" customWidth="1"/>
    <col min="6885" max="6885" width="10.109375" customWidth="1"/>
    <col min="6886" max="6886" width="10.44140625" customWidth="1"/>
    <col min="6887" max="6887" width="10" customWidth="1"/>
    <col min="6888" max="6888" width="10.109375" customWidth="1"/>
    <col min="7096" max="7096" width="24.44140625" bestFit="1" customWidth="1"/>
    <col min="7097" max="7097" width="9.5546875" customWidth="1"/>
    <col min="7098" max="7105" width="8.6640625" customWidth="1"/>
    <col min="7106" max="7117" width="9.109375" customWidth="1"/>
    <col min="7120" max="7120" width="9.109375" customWidth="1"/>
    <col min="7122" max="7123" width="9.109375" customWidth="1"/>
    <col min="7129" max="7129" width="9.109375" customWidth="1"/>
    <col min="7132" max="7138" width="9.109375" customWidth="1"/>
    <col min="7139" max="7139" width="10.44140625" customWidth="1"/>
    <col min="7140" max="7140" width="10" customWidth="1"/>
    <col min="7141" max="7141" width="10.109375" customWidth="1"/>
    <col min="7142" max="7142" width="10.44140625" customWidth="1"/>
    <col min="7143" max="7143" width="10" customWidth="1"/>
    <col min="7144" max="7144" width="10.109375" customWidth="1"/>
    <col min="7352" max="7352" width="24.44140625" bestFit="1" customWidth="1"/>
    <col min="7353" max="7353" width="9.5546875" customWidth="1"/>
    <col min="7354" max="7361" width="8.6640625" customWidth="1"/>
    <col min="7362" max="7373" width="9.109375" customWidth="1"/>
    <col min="7376" max="7376" width="9.109375" customWidth="1"/>
    <col min="7378" max="7379" width="9.109375" customWidth="1"/>
    <col min="7385" max="7385" width="9.109375" customWidth="1"/>
    <col min="7388" max="7394" width="9.109375" customWidth="1"/>
    <col min="7395" max="7395" width="10.44140625" customWidth="1"/>
    <col min="7396" max="7396" width="10" customWidth="1"/>
    <col min="7397" max="7397" width="10.109375" customWidth="1"/>
    <col min="7398" max="7398" width="10.44140625" customWidth="1"/>
    <col min="7399" max="7399" width="10" customWidth="1"/>
    <col min="7400" max="7400" width="10.109375" customWidth="1"/>
    <col min="7608" max="7608" width="24.44140625" bestFit="1" customWidth="1"/>
    <col min="7609" max="7609" width="9.5546875" customWidth="1"/>
    <col min="7610" max="7617" width="8.6640625" customWidth="1"/>
    <col min="7618" max="7629" width="9.109375" customWidth="1"/>
    <col min="7632" max="7632" width="9.109375" customWidth="1"/>
    <col min="7634" max="7635" width="9.109375" customWidth="1"/>
    <col min="7641" max="7641" width="9.109375" customWidth="1"/>
    <col min="7644" max="7650" width="9.109375" customWidth="1"/>
    <col min="7651" max="7651" width="10.44140625" customWidth="1"/>
    <col min="7652" max="7652" width="10" customWidth="1"/>
    <col min="7653" max="7653" width="10.109375" customWidth="1"/>
    <col min="7654" max="7654" width="10.44140625" customWidth="1"/>
    <col min="7655" max="7655" width="10" customWidth="1"/>
    <col min="7656" max="7656" width="10.109375" customWidth="1"/>
    <col min="7864" max="7864" width="24.44140625" bestFit="1" customWidth="1"/>
    <col min="7865" max="7865" width="9.5546875" customWidth="1"/>
    <col min="7866" max="7873" width="8.6640625" customWidth="1"/>
    <col min="7874" max="7885" width="9.109375" customWidth="1"/>
    <col min="7888" max="7888" width="9.109375" customWidth="1"/>
    <col min="7890" max="7891" width="9.109375" customWidth="1"/>
    <col min="7897" max="7897" width="9.109375" customWidth="1"/>
    <col min="7900" max="7906" width="9.109375" customWidth="1"/>
    <col min="7907" max="7907" width="10.44140625" customWidth="1"/>
    <col min="7908" max="7908" width="10" customWidth="1"/>
    <col min="7909" max="7909" width="10.109375" customWidth="1"/>
    <col min="7910" max="7910" width="10.44140625" customWidth="1"/>
    <col min="7911" max="7911" width="10" customWidth="1"/>
    <col min="7912" max="7912" width="10.109375" customWidth="1"/>
    <col min="8120" max="8120" width="24.44140625" bestFit="1" customWidth="1"/>
    <col min="8121" max="8121" width="9.5546875" customWidth="1"/>
    <col min="8122" max="8129" width="8.6640625" customWidth="1"/>
    <col min="8130" max="8141" width="9.109375" customWidth="1"/>
    <col min="8144" max="8144" width="9.109375" customWidth="1"/>
    <col min="8146" max="8147" width="9.109375" customWidth="1"/>
    <col min="8153" max="8153" width="9.109375" customWidth="1"/>
    <col min="8156" max="8162" width="9.109375" customWidth="1"/>
    <col min="8163" max="8163" width="10.44140625" customWidth="1"/>
    <col min="8164" max="8164" width="10" customWidth="1"/>
    <col min="8165" max="8165" width="10.109375" customWidth="1"/>
    <col min="8166" max="8166" width="10.44140625" customWidth="1"/>
    <col min="8167" max="8167" width="10" customWidth="1"/>
    <col min="8168" max="8168" width="10.109375" customWidth="1"/>
    <col min="8376" max="8376" width="24.44140625" bestFit="1" customWidth="1"/>
    <col min="8377" max="8377" width="9.5546875" customWidth="1"/>
    <col min="8378" max="8385" width="8.6640625" customWidth="1"/>
    <col min="8386" max="8397" width="9.109375" customWidth="1"/>
    <col min="8400" max="8400" width="9.109375" customWidth="1"/>
    <col min="8402" max="8403" width="9.109375" customWidth="1"/>
    <col min="8409" max="8409" width="9.109375" customWidth="1"/>
    <col min="8412" max="8418" width="9.109375" customWidth="1"/>
    <col min="8419" max="8419" width="10.44140625" customWidth="1"/>
    <col min="8420" max="8420" width="10" customWidth="1"/>
    <col min="8421" max="8421" width="10.109375" customWidth="1"/>
    <col min="8422" max="8422" width="10.44140625" customWidth="1"/>
    <col min="8423" max="8423" width="10" customWidth="1"/>
    <col min="8424" max="8424" width="10.109375" customWidth="1"/>
    <col min="8632" max="8632" width="24.44140625" bestFit="1" customWidth="1"/>
    <col min="8633" max="8633" width="9.5546875" customWidth="1"/>
    <col min="8634" max="8641" width="8.6640625" customWidth="1"/>
    <col min="8642" max="8653" width="9.109375" customWidth="1"/>
    <col min="8656" max="8656" width="9.109375" customWidth="1"/>
    <col min="8658" max="8659" width="9.109375" customWidth="1"/>
    <col min="8665" max="8665" width="9.109375" customWidth="1"/>
    <col min="8668" max="8674" width="9.109375" customWidth="1"/>
    <col min="8675" max="8675" width="10.44140625" customWidth="1"/>
    <col min="8676" max="8676" width="10" customWidth="1"/>
    <col min="8677" max="8677" width="10.109375" customWidth="1"/>
    <col min="8678" max="8678" width="10.44140625" customWidth="1"/>
    <col min="8679" max="8679" width="10" customWidth="1"/>
    <col min="8680" max="8680" width="10.109375" customWidth="1"/>
    <col min="8888" max="8888" width="24.44140625" bestFit="1" customWidth="1"/>
    <col min="8889" max="8889" width="9.5546875" customWidth="1"/>
    <col min="8890" max="8897" width="8.6640625" customWidth="1"/>
    <col min="8898" max="8909" width="9.109375" customWidth="1"/>
    <col min="8912" max="8912" width="9.109375" customWidth="1"/>
    <col min="8914" max="8915" width="9.109375" customWidth="1"/>
    <col min="8921" max="8921" width="9.109375" customWidth="1"/>
    <col min="8924" max="8930" width="9.109375" customWidth="1"/>
    <col min="8931" max="8931" width="10.44140625" customWidth="1"/>
    <col min="8932" max="8932" width="10" customWidth="1"/>
    <col min="8933" max="8933" width="10.109375" customWidth="1"/>
    <col min="8934" max="8934" width="10.44140625" customWidth="1"/>
    <col min="8935" max="8935" width="10" customWidth="1"/>
    <col min="8936" max="8936" width="10.109375" customWidth="1"/>
    <col min="9144" max="9144" width="24.44140625" bestFit="1" customWidth="1"/>
    <col min="9145" max="9145" width="9.5546875" customWidth="1"/>
    <col min="9146" max="9153" width="8.6640625" customWidth="1"/>
    <col min="9154" max="9165" width="9.109375" customWidth="1"/>
    <col min="9168" max="9168" width="9.109375" customWidth="1"/>
    <col min="9170" max="9171" width="9.109375" customWidth="1"/>
    <col min="9177" max="9177" width="9.109375" customWidth="1"/>
    <col min="9180" max="9186" width="9.109375" customWidth="1"/>
    <col min="9187" max="9187" width="10.44140625" customWidth="1"/>
    <col min="9188" max="9188" width="10" customWidth="1"/>
    <col min="9189" max="9189" width="10.109375" customWidth="1"/>
    <col min="9190" max="9190" width="10.44140625" customWidth="1"/>
    <col min="9191" max="9191" width="10" customWidth="1"/>
    <col min="9192" max="9192" width="10.109375" customWidth="1"/>
    <col min="9400" max="9400" width="24.44140625" bestFit="1" customWidth="1"/>
    <col min="9401" max="9401" width="9.5546875" customWidth="1"/>
    <col min="9402" max="9409" width="8.6640625" customWidth="1"/>
    <col min="9410" max="9421" width="9.109375" customWidth="1"/>
    <col min="9424" max="9424" width="9.109375" customWidth="1"/>
    <col min="9426" max="9427" width="9.109375" customWidth="1"/>
    <col min="9433" max="9433" width="9.109375" customWidth="1"/>
    <col min="9436" max="9442" width="9.109375" customWidth="1"/>
    <col min="9443" max="9443" width="10.44140625" customWidth="1"/>
    <col min="9444" max="9444" width="10" customWidth="1"/>
    <col min="9445" max="9445" width="10.109375" customWidth="1"/>
    <col min="9446" max="9446" width="10.44140625" customWidth="1"/>
    <col min="9447" max="9447" width="10" customWidth="1"/>
    <col min="9448" max="9448" width="10.109375" customWidth="1"/>
    <col min="9656" max="9656" width="24.44140625" bestFit="1" customWidth="1"/>
    <col min="9657" max="9657" width="9.5546875" customWidth="1"/>
    <col min="9658" max="9665" width="8.6640625" customWidth="1"/>
    <col min="9666" max="9677" width="9.109375" customWidth="1"/>
    <col min="9680" max="9680" width="9.109375" customWidth="1"/>
    <col min="9682" max="9683" width="9.109375" customWidth="1"/>
    <col min="9689" max="9689" width="9.109375" customWidth="1"/>
    <col min="9692" max="9698" width="9.109375" customWidth="1"/>
    <col min="9699" max="9699" width="10.44140625" customWidth="1"/>
    <col min="9700" max="9700" width="10" customWidth="1"/>
    <col min="9701" max="9701" width="10.109375" customWidth="1"/>
    <col min="9702" max="9702" width="10.44140625" customWidth="1"/>
    <col min="9703" max="9703" width="10" customWidth="1"/>
    <col min="9704" max="9704" width="10.109375" customWidth="1"/>
    <col min="9912" max="9912" width="24.44140625" bestFit="1" customWidth="1"/>
    <col min="9913" max="9913" width="9.5546875" customWidth="1"/>
    <col min="9914" max="9921" width="8.6640625" customWidth="1"/>
    <col min="9922" max="9933" width="9.109375" customWidth="1"/>
    <col min="9936" max="9936" width="9.109375" customWidth="1"/>
    <col min="9938" max="9939" width="9.109375" customWidth="1"/>
    <col min="9945" max="9945" width="9.109375" customWidth="1"/>
    <col min="9948" max="9954" width="9.109375" customWidth="1"/>
    <col min="9955" max="9955" width="10.44140625" customWidth="1"/>
    <col min="9956" max="9956" width="10" customWidth="1"/>
    <col min="9957" max="9957" width="10.109375" customWidth="1"/>
    <col min="9958" max="9958" width="10.44140625" customWidth="1"/>
    <col min="9959" max="9959" width="10" customWidth="1"/>
    <col min="9960" max="9960" width="10.109375" customWidth="1"/>
    <col min="10168" max="10168" width="24.44140625" bestFit="1" customWidth="1"/>
    <col min="10169" max="10169" width="9.5546875" customWidth="1"/>
    <col min="10170" max="10177" width="8.6640625" customWidth="1"/>
    <col min="10178" max="10189" width="9.109375" customWidth="1"/>
    <col min="10192" max="10192" width="9.109375" customWidth="1"/>
    <col min="10194" max="10195" width="9.109375" customWidth="1"/>
    <col min="10201" max="10201" width="9.109375" customWidth="1"/>
    <col min="10204" max="10210" width="9.109375" customWidth="1"/>
    <col min="10211" max="10211" width="10.44140625" customWidth="1"/>
    <col min="10212" max="10212" width="10" customWidth="1"/>
    <col min="10213" max="10213" width="10.109375" customWidth="1"/>
    <col min="10214" max="10214" width="10.44140625" customWidth="1"/>
    <col min="10215" max="10215" width="10" customWidth="1"/>
    <col min="10216" max="10216" width="10.109375" customWidth="1"/>
    <col min="10424" max="10424" width="24.44140625" bestFit="1" customWidth="1"/>
    <col min="10425" max="10425" width="9.5546875" customWidth="1"/>
    <col min="10426" max="10433" width="8.6640625" customWidth="1"/>
    <col min="10434" max="10445" width="9.109375" customWidth="1"/>
    <col min="10448" max="10448" width="9.109375" customWidth="1"/>
    <col min="10450" max="10451" width="9.109375" customWidth="1"/>
    <col min="10457" max="10457" width="9.109375" customWidth="1"/>
    <col min="10460" max="10466" width="9.109375" customWidth="1"/>
    <col min="10467" max="10467" width="10.44140625" customWidth="1"/>
    <col min="10468" max="10468" width="10" customWidth="1"/>
    <col min="10469" max="10469" width="10.109375" customWidth="1"/>
    <col min="10470" max="10470" width="10.44140625" customWidth="1"/>
    <col min="10471" max="10471" width="10" customWidth="1"/>
    <col min="10472" max="10472" width="10.109375" customWidth="1"/>
    <col min="10680" max="10680" width="24.44140625" bestFit="1" customWidth="1"/>
    <col min="10681" max="10681" width="9.5546875" customWidth="1"/>
    <col min="10682" max="10689" width="8.6640625" customWidth="1"/>
    <col min="10690" max="10701" width="9.109375" customWidth="1"/>
    <col min="10704" max="10704" width="9.109375" customWidth="1"/>
    <col min="10706" max="10707" width="9.109375" customWidth="1"/>
    <col min="10713" max="10713" width="9.109375" customWidth="1"/>
    <col min="10716" max="10722" width="9.109375" customWidth="1"/>
    <col min="10723" max="10723" width="10.44140625" customWidth="1"/>
    <col min="10724" max="10724" width="10" customWidth="1"/>
    <col min="10725" max="10725" width="10.109375" customWidth="1"/>
    <col min="10726" max="10726" width="10.44140625" customWidth="1"/>
    <col min="10727" max="10727" width="10" customWidth="1"/>
    <col min="10728" max="10728" width="10.109375" customWidth="1"/>
    <col min="10936" max="10936" width="24.44140625" bestFit="1" customWidth="1"/>
    <col min="10937" max="10937" width="9.5546875" customWidth="1"/>
    <col min="10938" max="10945" width="8.6640625" customWidth="1"/>
    <col min="10946" max="10957" width="9.109375" customWidth="1"/>
    <col min="10960" max="10960" width="9.109375" customWidth="1"/>
    <col min="10962" max="10963" width="9.109375" customWidth="1"/>
    <col min="10969" max="10969" width="9.109375" customWidth="1"/>
    <col min="10972" max="10978" width="9.109375" customWidth="1"/>
    <col min="10979" max="10979" width="10.44140625" customWidth="1"/>
    <col min="10980" max="10980" width="10" customWidth="1"/>
    <col min="10981" max="10981" width="10.109375" customWidth="1"/>
    <col min="10982" max="10982" width="10.44140625" customWidth="1"/>
    <col min="10983" max="10983" width="10" customWidth="1"/>
    <col min="10984" max="10984" width="10.109375" customWidth="1"/>
    <col min="11192" max="11192" width="24.44140625" bestFit="1" customWidth="1"/>
    <col min="11193" max="11193" width="9.5546875" customWidth="1"/>
    <col min="11194" max="11201" width="8.6640625" customWidth="1"/>
    <col min="11202" max="11213" width="9.109375" customWidth="1"/>
    <col min="11216" max="11216" width="9.109375" customWidth="1"/>
    <col min="11218" max="11219" width="9.109375" customWidth="1"/>
    <col min="11225" max="11225" width="9.109375" customWidth="1"/>
    <col min="11228" max="11234" width="9.109375" customWidth="1"/>
    <col min="11235" max="11235" width="10.44140625" customWidth="1"/>
    <col min="11236" max="11236" width="10" customWidth="1"/>
    <col min="11237" max="11237" width="10.109375" customWidth="1"/>
    <col min="11238" max="11238" width="10.44140625" customWidth="1"/>
    <col min="11239" max="11239" width="10" customWidth="1"/>
    <col min="11240" max="11240" width="10.109375" customWidth="1"/>
    <col min="11448" max="11448" width="24.44140625" bestFit="1" customWidth="1"/>
    <col min="11449" max="11449" width="9.5546875" customWidth="1"/>
    <col min="11450" max="11457" width="8.6640625" customWidth="1"/>
    <col min="11458" max="11469" width="9.109375" customWidth="1"/>
    <col min="11472" max="11472" width="9.109375" customWidth="1"/>
    <col min="11474" max="11475" width="9.109375" customWidth="1"/>
    <col min="11481" max="11481" width="9.109375" customWidth="1"/>
    <col min="11484" max="11490" width="9.109375" customWidth="1"/>
    <col min="11491" max="11491" width="10.44140625" customWidth="1"/>
    <col min="11492" max="11492" width="10" customWidth="1"/>
    <col min="11493" max="11493" width="10.109375" customWidth="1"/>
    <col min="11494" max="11494" width="10.44140625" customWidth="1"/>
    <col min="11495" max="11495" width="10" customWidth="1"/>
    <col min="11496" max="11496" width="10.109375" customWidth="1"/>
    <col min="11704" max="11704" width="24.44140625" bestFit="1" customWidth="1"/>
    <col min="11705" max="11705" width="9.5546875" customWidth="1"/>
    <col min="11706" max="11713" width="8.6640625" customWidth="1"/>
    <col min="11714" max="11725" width="9.109375" customWidth="1"/>
    <col min="11728" max="11728" width="9.109375" customWidth="1"/>
    <col min="11730" max="11731" width="9.109375" customWidth="1"/>
    <col min="11737" max="11737" width="9.109375" customWidth="1"/>
    <col min="11740" max="11746" width="9.109375" customWidth="1"/>
    <col min="11747" max="11747" width="10.44140625" customWidth="1"/>
    <col min="11748" max="11748" width="10" customWidth="1"/>
    <col min="11749" max="11749" width="10.109375" customWidth="1"/>
    <col min="11750" max="11750" width="10.44140625" customWidth="1"/>
    <col min="11751" max="11751" width="10" customWidth="1"/>
    <col min="11752" max="11752" width="10.109375" customWidth="1"/>
    <col min="11960" max="11960" width="24.44140625" bestFit="1" customWidth="1"/>
    <col min="11961" max="11961" width="9.5546875" customWidth="1"/>
    <col min="11962" max="11969" width="8.6640625" customWidth="1"/>
    <col min="11970" max="11981" width="9.109375" customWidth="1"/>
    <col min="11984" max="11984" width="9.109375" customWidth="1"/>
    <col min="11986" max="11987" width="9.109375" customWidth="1"/>
    <col min="11993" max="11993" width="9.109375" customWidth="1"/>
    <col min="11996" max="12002" width="9.109375" customWidth="1"/>
    <col min="12003" max="12003" width="10.44140625" customWidth="1"/>
    <col min="12004" max="12004" width="10" customWidth="1"/>
    <col min="12005" max="12005" width="10.109375" customWidth="1"/>
    <col min="12006" max="12006" width="10.44140625" customWidth="1"/>
    <col min="12007" max="12007" width="10" customWidth="1"/>
    <col min="12008" max="12008" width="10.109375" customWidth="1"/>
    <col min="12216" max="12216" width="24.44140625" bestFit="1" customWidth="1"/>
    <col min="12217" max="12217" width="9.5546875" customWidth="1"/>
    <col min="12218" max="12225" width="8.6640625" customWidth="1"/>
    <col min="12226" max="12237" width="9.109375" customWidth="1"/>
    <col min="12240" max="12240" width="9.109375" customWidth="1"/>
    <col min="12242" max="12243" width="9.109375" customWidth="1"/>
    <col min="12249" max="12249" width="9.109375" customWidth="1"/>
    <col min="12252" max="12258" width="9.109375" customWidth="1"/>
    <col min="12259" max="12259" width="10.44140625" customWidth="1"/>
    <col min="12260" max="12260" width="10" customWidth="1"/>
    <col min="12261" max="12261" width="10.109375" customWidth="1"/>
    <col min="12262" max="12262" width="10.44140625" customWidth="1"/>
    <col min="12263" max="12263" width="10" customWidth="1"/>
    <col min="12264" max="12264" width="10.109375" customWidth="1"/>
    <col min="12472" max="12472" width="24.44140625" bestFit="1" customWidth="1"/>
    <col min="12473" max="12473" width="9.5546875" customWidth="1"/>
    <col min="12474" max="12481" width="8.6640625" customWidth="1"/>
    <col min="12482" max="12493" width="9.109375" customWidth="1"/>
    <col min="12496" max="12496" width="9.109375" customWidth="1"/>
    <col min="12498" max="12499" width="9.109375" customWidth="1"/>
    <col min="12505" max="12505" width="9.109375" customWidth="1"/>
    <col min="12508" max="12514" width="9.109375" customWidth="1"/>
    <col min="12515" max="12515" width="10.44140625" customWidth="1"/>
    <col min="12516" max="12516" width="10" customWidth="1"/>
    <col min="12517" max="12517" width="10.109375" customWidth="1"/>
    <col min="12518" max="12518" width="10.44140625" customWidth="1"/>
    <col min="12519" max="12519" width="10" customWidth="1"/>
    <col min="12520" max="12520" width="10.109375" customWidth="1"/>
    <col min="12728" max="12728" width="24.44140625" bestFit="1" customWidth="1"/>
    <col min="12729" max="12729" width="9.5546875" customWidth="1"/>
    <col min="12730" max="12737" width="8.6640625" customWidth="1"/>
    <col min="12738" max="12749" width="9.109375" customWidth="1"/>
    <col min="12752" max="12752" width="9.109375" customWidth="1"/>
    <col min="12754" max="12755" width="9.109375" customWidth="1"/>
    <col min="12761" max="12761" width="9.109375" customWidth="1"/>
    <col min="12764" max="12770" width="9.109375" customWidth="1"/>
    <col min="12771" max="12771" width="10.44140625" customWidth="1"/>
    <col min="12772" max="12772" width="10" customWidth="1"/>
    <col min="12773" max="12773" width="10.109375" customWidth="1"/>
    <col min="12774" max="12774" width="10.44140625" customWidth="1"/>
    <col min="12775" max="12775" width="10" customWidth="1"/>
    <col min="12776" max="12776" width="10.109375" customWidth="1"/>
    <col min="12984" max="12984" width="24.44140625" bestFit="1" customWidth="1"/>
    <col min="12985" max="12985" width="9.5546875" customWidth="1"/>
    <col min="12986" max="12993" width="8.6640625" customWidth="1"/>
    <col min="12994" max="13005" width="9.109375" customWidth="1"/>
    <col min="13008" max="13008" width="9.109375" customWidth="1"/>
    <col min="13010" max="13011" width="9.109375" customWidth="1"/>
    <col min="13017" max="13017" width="9.109375" customWidth="1"/>
    <col min="13020" max="13026" width="9.109375" customWidth="1"/>
    <col min="13027" max="13027" width="10.44140625" customWidth="1"/>
    <col min="13028" max="13028" width="10" customWidth="1"/>
    <col min="13029" max="13029" width="10.109375" customWidth="1"/>
    <col min="13030" max="13030" width="10.44140625" customWidth="1"/>
    <col min="13031" max="13031" width="10" customWidth="1"/>
    <col min="13032" max="13032" width="10.109375" customWidth="1"/>
    <col min="13240" max="13240" width="24.44140625" bestFit="1" customWidth="1"/>
    <col min="13241" max="13241" width="9.5546875" customWidth="1"/>
    <col min="13242" max="13249" width="8.6640625" customWidth="1"/>
    <col min="13250" max="13261" width="9.109375" customWidth="1"/>
    <col min="13264" max="13264" width="9.109375" customWidth="1"/>
    <col min="13266" max="13267" width="9.109375" customWidth="1"/>
    <col min="13273" max="13273" width="9.109375" customWidth="1"/>
    <col min="13276" max="13282" width="9.109375" customWidth="1"/>
    <col min="13283" max="13283" width="10.44140625" customWidth="1"/>
    <col min="13284" max="13284" width="10" customWidth="1"/>
    <col min="13285" max="13285" width="10.109375" customWidth="1"/>
    <col min="13286" max="13286" width="10.44140625" customWidth="1"/>
    <col min="13287" max="13287" width="10" customWidth="1"/>
    <col min="13288" max="13288" width="10.109375" customWidth="1"/>
    <col min="13496" max="13496" width="24.44140625" bestFit="1" customWidth="1"/>
    <col min="13497" max="13497" width="9.5546875" customWidth="1"/>
    <col min="13498" max="13505" width="8.6640625" customWidth="1"/>
    <col min="13506" max="13517" width="9.109375" customWidth="1"/>
    <col min="13520" max="13520" width="9.109375" customWidth="1"/>
    <col min="13522" max="13523" width="9.109375" customWidth="1"/>
    <col min="13529" max="13529" width="9.109375" customWidth="1"/>
    <col min="13532" max="13538" width="9.109375" customWidth="1"/>
    <col min="13539" max="13539" width="10.44140625" customWidth="1"/>
    <col min="13540" max="13540" width="10" customWidth="1"/>
    <col min="13541" max="13541" width="10.109375" customWidth="1"/>
    <col min="13542" max="13542" width="10.44140625" customWidth="1"/>
    <col min="13543" max="13543" width="10" customWidth="1"/>
    <col min="13544" max="13544" width="10.109375" customWidth="1"/>
    <col min="13752" max="13752" width="24.44140625" bestFit="1" customWidth="1"/>
    <col min="13753" max="13753" width="9.5546875" customWidth="1"/>
    <col min="13754" max="13761" width="8.6640625" customWidth="1"/>
    <col min="13762" max="13773" width="9.109375" customWidth="1"/>
    <col min="13776" max="13776" width="9.109375" customWidth="1"/>
    <col min="13778" max="13779" width="9.109375" customWidth="1"/>
    <col min="13785" max="13785" width="9.109375" customWidth="1"/>
    <col min="13788" max="13794" width="9.109375" customWidth="1"/>
    <col min="13795" max="13795" width="10.44140625" customWidth="1"/>
    <col min="13796" max="13796" width="10" customWidth="1"/>
    <col min="13797" max="13797" width="10.109375" customWidth="1"/>
    <col min="13798" max="13798" width="10.44140625" customWidth="1"/>
    <col min="13799" max="13799" width="10" customWidth="1"/>
    <col min="13800" max="13800" width="10.109375" customWidth="1"/>
    <col min="14008" max="14008" width="24.44140625" bestFit="1" customWidth="1"/>
    <col min="14009" max="14009" width="9.5546875" customWidth="1"/>
    <col min="14010" max="14017" width="8.6640625" customWidth="1"/>
    <col min="14018" max="14029" width="9.109375" customWidth="1"/>
    <col min="14032" max="14032" width="9.109375" customWidth="1"/>
    <col min="14034" max="14035" width="9.109375" customWidth="1"/>
    <col min="14041" max="14041" width="9.109375" customWidth="1"/>
    <col min="14044" max="14050" width="9.109375" customWidth="1"/>
    <col min="14051" max="14051" width="10.44140625" customWidth="1"/>
    <col min="14052" max="14052" width="10" customWidth="1"/>
    <col min="14053" max="14053" width="10.109375" customWidth="1"/>
    <col min="14054" max="14054" width="10.44140625" customWidth="1"/>
    <col min="14055" max="14055" width="10" customWidth="1"/>
    <col min="14056" max="14056" width="10.109375" customWidth="1"/>
    <col min="14264" max="14264" width="24.44140625" bestFit="1" customWidth="1"/>
    <col min="14265" max="14265" width="9.5546875" customWidth="1"/>
    <col min="14266" max="14273" width="8.6640625" customWidth="1"/>
    <col min="14274" max="14285" width="9.109375" customWidth="1"/>
    <col min="14288" max="14288" width="9.109375" customWidth="1"/>
    <col min="14290" max="14291" width="9.109375" customWidth="1"/>
    <col min="14297" max="14297" width="9.109375" customWidth="1"/>
    <col min="14300" max="14306" width="9.109375" customWidth="1"/>
    <col min="14307" max="14307" width="10.44140625" customWidth="1"/>
    <col min="14308" max="14308" width="10" customWidth="1"/>
    <col min="14309" max="14309" width="10.109375" customWidth="1"/>
    <col min="14310" max="14310" width="10.44140625" customWidth="1"/>
    <col min="14311" max="14311" width="10" customWidth="1"/>
    <col min="14312" max="14312" width="10.109375" customWidth="1"/>
    <col min="14520" max="14520" width="24.44140625" bestFit="1" customWidth="1"/>
    <col min="14521" max="14521" width="9.5546875" customWidth="1"/>
    <col min="14522" max="14529" width="8.6640625" customWidth="1"/>
    <col min="14530" max="14541" width="9.109375" customWidth="1"/>
    <col min="14544" max="14544" width="9.109375" customWidth="1"/>
    <col min="14546" max="14547" width="9.109375" customWidth="1"/>
    <col min="14553" max="14553" width="9.109375" customWidth="1"/>
    <col min="14556" max="14562" width="9.109375" customWidth="1"/>
    <col min="14563" max="14563" width="10.44140625" customWidth="1"/>
    <col min="14564" max="14564" width="10" customWidth="1"/>
    <col min="14565" max="14565" width="10.109375" customWidth="1"/>
    <col min="14566" max="14566" width="10.44140625" customWidth="1"/>
    <col min="14567" max="14567" width="10" customWidth="1"/>
    <col min="14568" max="14568" width="10.109375" customWidth="1"/>
    <col min="14776" max="14776" width="24.44140625" bestFit="1" customWidth="1"/>
    <col min="14777" max="14777" width="9.5546875" customWidth="1"/>
    <col min="14778" max="14785" width="8.6640625" customWidth="1"/>
    <col min="14786" max="14797" width="9.109375" customWidth="1"/>
    <col min="14800" max="14800" width="9.109375" customWidth="1"/>
    <col min="14802" max="14803" width="9.109375" customWidth="1"/>
    <col min="14809" max="14809" width="9.109375" customWidth="1"/>
    <col min="14812" max="14818" width="9.109375" customWidth="1"/>
    <col min="14819" max="14819" width="10.44140625" customWidth="1"/>
    <col min="14820" max="14820" width="10" customWidth="1"/>
    <col min="14821" max="14821" width="10.109375" customWidth="1"/>
    <col min="14822" max="14822" width="10.44140625" customWidth="1"/>
    <col min="14823" max="14823" width="10" customWidth="1"/>
    <col min="14824" max="14824" width="10.109375" customWidth="1"/>
    <col min="15032" max="15032" width="24.44140625" bestFit="1" customWidth="1"/>
    <col min="15033" max="15033" width="9.5546875" customWidth="1"/>
    <col min="15034" max="15041" width="8.6640625" customWidth="1"/>
    <col min="15042" max="15053" width="9.109375" customWidth="1"/>
    <col min="15056" max="15056" width="9.109375" customWidth="1"/>
    <col min="15058" max="15059" width="9.109375" customWidth="1"/>
    <col min="15065" max="15065" width="9.109375" customWidth="1"/>
    <col min="15068" max="15074" width="9.109375" customWidth="1"/>
    <col min="15075" max="15075" width="10.44140625" customWidth="1"/>
    <col min="15076" max="15076" width="10" customWidth="1"/>
    <col min="15077" max="15077" width="10.109375" customWidth="1"/>
    <col min="15078" max="15078" width="10.44140625" customWidth="1"/>
    <col min="15079" max="15079" width="10" customWidth="1"/>
    <col min="15080" max="15080" width="10.109375" customWidth="1"/>
    <col min="15288" max="15288" width="24.44140625" bestFit="1" customWidth="1"/>
    <col min="15289" max="15289" width="9.5546875" customWidth="1"/>
    <col min="15290" max="15297" width="8.6640625" customWidth="1"/>
    <col min="15298" max="15309" width="9.109375" customWidth="1"/>
    <col min="15312" max="15312" width="9.109375" customWidth="1"/>
    <col min="15314" max="15315" width="9.109375" customWidth="1"/>
    <col min="15321" max="15321" width="9.109375" customWidth="1"/>
    <col min="15324" max="15330" width="9.109375" customWidth="1"/>
    <col min="15331" max="15331" width="10.44140625" customWidth="1"/>
    <col min="15332" max="15332" width="10" customWidth="1"/>
    <col min="15333" max="15333" width="10.109375" customWidth="1"/>
    <col min="15334" max="15334" width="10.44140625" customWidth="1"/>
    <col min="15335" max="15335" width="10" customWidth="1"/>
    <col min="15336" max="15336" width="10.109375" customWidth="1"/>
    <col min="15544" max="15544" width="24.44140625" bestFit="1" customWidth="1"/>
    <col min="15545" max="15545" width="9.5546875" customWidth="1"/>
    <col min="15546" max="15553" width="8.6640625" customWidth="1"/>
    <col min="15554" max="15565" width="9.109375" customWidth="1"/>
    <col min="15568" max="15568" width="9.109375" customWidth="1"/>
    <col min="15570" max="15571" width="9.109375" customWidth="1"/>
    <col min="15577" max="15577" width="9.109375" customWidth="1"/>
    <col min="15580" max="15586" width="9.109375" customWidth="1"/>
    <col min="15587" max="15587" width="10.44140625" customWidth="1"/>
    <col min="15588" max="15588" width="10" customWidth="1"/>
    <col min="15589" max="15589" width="10.109375" customWidth="1"/>
    <col min="15590" max="15590" width="10.44140625" customWidth="1"/>
    <col min="15591" max="15591" width="10" customWidth="1"/>
    <col min="15592" max="15592" width="10.109375" customWidth="1"/>
    <col min="15800" max="15800" width="24.44140625" bestFit="1" customWidth="1"/>
    <col min="15801" max="15801" width="9.5546875" customWidth="1"/>
    <col min="15802" max="15809" width="8.6640625" customWidth="1"/>
    <col min="15810" max="15821" width="9.109375" customWidth="1"/>
    <col min="15824" max="15824" width="9.109375" customWidth="1"/>
    <col min="15826" max="15827" width="9.109375" customWidth="1"/>
    <col min="15833" max="15833" width="9.109375" customWidth="1"/>
    <col min="15836" max="15842" width="9.109375" customWidth="1"/>
    <col min="15843" max="15843" width="10.44140625" customWidth="1"/>
    <col min="15844" max="15844" width="10" customWidth="1"/>
    <col min="15845" max="15845" width="10.109375" customWidth="1"/>
    <col min="15846" max="15846" width="10.44140625" customWidth="1"/>
    <col min="15847" max="15847" width="10" customWidth="1"/>
    <col min="15848" max="15848" width="10.109375" customWidth="1"/>
    <col min="16056" max="16056" width="24.44140625" bestFit="1" customWidth="1"/>
    <col min="16057" max="16057" width="9.5546875" customWidth="1"/>
    <col min="16058" max="16065" width="8.6640625" customWidth="1"/>
    <col min="16066" max="16077" width="9.109375" customWidth="1"/>
    <col min="16080" max="16080" width="9.109375" customWidth="1"/>
    <col min="16082" max="16083" width="9.109375" customWidth="1"/>
    <col min="16089" max="16089" width="9.109375" customWidth="1"/>
    <col min="16092" max="16098" width="9.109375" customWidth="1"/>
    <col min="16099" max="16099" width="10.44140625" customWidth="1"/>
    <col min="16100" max="16100" width="10" customWidth="1"/>
    <col min="16101" max="16101" width="10.109375" customWidth="1"/>
    <col min="16102" max="16102" width="10.44140625" customWidth="1"/>
    <col min="16103" max="16103" width="10" customWidth="1"/>
    <col min="16104" max="16104" width="10.109375" customWidth="1"/>
  </cols>
  <sheetData>
    <row r="1" spans="1:25" ht="21" x14ac:dyDescent="0.3">
      <c r="A1" s="223" t="s">
        <v>57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5"/>
    </row>
    <row r="2" spans="1:25" ht="15.75" customHeight="1" x14ac:dyDescent="0.3">
      <c r="A2" s="230"/>
      <c r="B2" s="226">
        <v>2020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32"/>
      <c r="W2" s="226">
        <v>2021</v>
      </c>
      <c r="X2" s="227"/>
      <c r="Y2" s="228"/>
    </row>
    <row r="3" spans="1:25" ht="15.75" customHeight="1" x14ac:dyDescent="0.3">
      <c r="A3" s="231"/>
      <c r="B3" s="222" t="s">
        <v>4</v>
      </c>
      <c r="C3" s="222"/>
      <c r="D3" s="222"/>
      <c r="E3" s="222" t="s">
        <v>8</v>
      </c>
      <c r="F3" s="222"/>
      <c r="G3" s="222"/>
      <c r="H3" s="222" t="s">
        <v>9</v>
      </c>
      <c r="I3" s="222"/>
      <c r="J3" s="222"/>
      <c r="K3" s="222" t="s">
        <v>13</v>
      </c>
      <c r="L3" s="222"/>
      <c r="M3" s="222"/>
      <c r="N3" s="222" t="s">
        <v>14</v>
      </c>
      <c r="O3" s="222"/>
      <c r="P3" s="222"/>
      <c r="Q3" s="222" t="s">
        <v>18</v>
      </c>
      <c r="R3" s="222"/>
      <c r="S3" s="222"/>
      <c r="T3" s="222">
        <v>2020</v>
      </c>
      <c r="U3" s="222"/>
      <c r="V3" s="222"/>
      <c r="W3" s="222" t="s">
        <v>4</v>
      </c>
      <c r="X3" s="222"/>
      <c r="Y3" s="229"/>
    </row>
    <row r="4" spans="1:25" x14ac:dyDescent="0.3">
      <c r="A4" s="111"/>
      <c r="B4" s="112" t="s">
        <v>58</v>
      </c>
      <c r="C4" s="112" t="s">
        <v>59</v>
      </c>
      <c r="D4" s="113" t="s">
        <v>60</v>
      </c>
      <c r="E4" s="112" t="s">
        <v>58</v>
      </c>
      <c r="F4" s="112" t="s">
        <v>59</v>
      </c>
      <c r="G4" s="113" t="s">
        <v>60</v>
      </c>
      <c r="H4" s="112" t="s">
        <v>58</v>
      </c>
      <c r="I4" s="112" t="s">
        <v>59</v>
      </c>
      <c r="J4" s="113" t="s">
        <v>60</v>
      </c>
      <c r="K4" s="112" t="s">
        <v>58</v>
      </c>
      <c r="L4" s="112" t="s">
        <v>59</v>
      </c>
      <c r="M4" s="113" t="s">
        <v>60</v>
      </c>
      <c r="N4" s="112" t="s">
        <v>58</v>
      </c>
      <c r="O4" s="112" t="s">
        <v>59</v>
      </c>
      <c r="P4" s="113" t="s">
        <v>60</v>
      </c>
      <c r="Q4" s="112" t="s">
        <v>58</v>
      </c>
      <c r="R4" s="112" t="s">
        <v>59</v>
      </c>
      <c r="S4" s="113" t="s">
        <v>60</v>
      </c>
      <c r="T4" s="112" t="s">
        <v>58</v>
      </c>
      <c r="U4" s="112" t="s">
        <v>59</v>
      </c>
      <c r="V4" s="113" t="s">
        <v>60</v>
      </c>
      <c r="W4" s="112" t="s">
        <v>58</v>
      </c>
      <c r="X4" s="112" t="s">
        <v>59</v>
      </c>
      <c r="Y4" s="113" t="s">
        <v>60</v>
      </c>
    </row>
    <row r="5" spans="1:25" ht="15.6" x14ac:dyDescent="0.3">
      <c r="A5" s="145" t="s">
        <v>61</v>
      </c>
      <c r="B5" s="114">
        <v>58.601846339609445</v>
      </c>
      <c r="C5" s="114">
        <v>59.588988463970814</v>
      </c>
      <c r="D5" s="115">
        <v>58.766350658970666</v>
      </c>
      <c r="E5" s="114">
        <v>35.818331861198089</v>
      </c>
      <c r="F5" s="114">
        <v>66.165905330658788</v>
      </c>
      <c r="G5" s="115">
        <v>40.875665344042304</v>
      </c>
      <c r="H5" s="114">
        <v>47.210089100403771</v>
      </c>
      <c r="I5" s="114">
        <v>62.877446897314805</v>
      </c>
      <c r="J5" s="115">
        <v>49.821008001506492</v>
      </c>
      <c r="K5" s="114">
        <v>22.573961577005679</v>
      </c>
      <c r="L5" s="114">
        <v>56.88608481680324</v>
      </c>
      <c r="M5" s="115">
        <v>28.291975569219254</v>
      </c>
      <c r="N5" s="114">
        <v>38.938104676489083</v>
      </c>
      <c r="O5" s="114">
        <v>60.865748680500708</v>
      </c>
      <c r="P5" s="115">
        <v>42.592281783366261</v>
      </c>
      <c r="Q5" s="114">
        <v>52.101271289238838</v>
      </c>
      <c r="R5" s="114">
        <v>52.060508602896917</v>
      </c>
      <c r="S5" s="115">
        <v>52.094478307958305</v>
      </c>
      <c r="T5" s="114">
        <v>42.24687879772673</v>
      </c>
      <c r="U5" s="114">
        <v>58.652409644600297</v>
      </c>
      <c r="V5" s="115">
        <v>44.980812057307418</v>
      </c>
      <c r="W5" s="114">
        <v>69.814659410795926</v>
      </c>
      <c r="X5" s="114">
        <v>57.921209368099383</v>
      </c>
      <c r="Y5" s="115">
        <v>67.823273906994302</v>
      </c>
    </row>
    <row r="6" spans="1:25" ht="15.6" x14ac:dyDescent="0.3">
      <c r="A6" s="77" t="s">
        <v>62</v>
      </c>
      <c r="B6" s="114">
        <v>60.256215495813713</v>
      </c>
      <c r="C6" s="114">
        <v>60.253422943620691</v>
      </c>
      <c r="D6" s="115">
        <v>60.254360828488217</v>
      </c>
      <c r="E6" s="114">
        <v>36.843509124803766</v>
      </c>
      <c r="F6" s="114">
        <v>68.549832594712484</v>
      </c>
      <c r="G6" s="115">
        <v>57.901193310108376</v>
      </c>
      <c r="H6" s="114">
        <v>48.54986231030874</v>
      </c>
      <c r="I6" s="114">
        <v>64.401627769166595</v>
      </c>
      <c r="J6" s="115">
        <v>59.0777770692983</v>
      </c>
      <c r="K6" s="114">
        <v>26.488548298395447</v>
      </c>
      <c r="L6" s="114">
        <v>50.234496997144376</v>
      </c>
      <c r="M6" s="115">
        <v>42.259367291435247</v>
      </c>
      <c r="N6" s="114">
        <v>41.142413809958292</v>
      </c>
      <c r="O6" s="114">
        <v>59.644780940604392</v>
      </c>
      <c r="P6" s="115">
        <v>53.430719771621661</v>
      </c>
      <c r="Q6" s="114">
        <v>53.133042184265008</v>
      </c>
      <c r="R6" s="114">
        <v>65.734121640191276</v>
      </c>
      <c r="S6" s="115">
        <v>61.502021067252144</v>
      </c>
      <c r="T6" s="114">
        <v>44.156451543390581</v>
      </c>
      <c r="U6" s="114">
        <v>61.175434886948644</v>
      </c>
      <c r="V6" s="115">
        <v>55.459571463419501</v>
      </c>
      <c r="W6" s="114">
        <v>72.243399470899462</v>
      </c>
      <c r="X6" s="114">
        <v>55.063786296229409</v>
      </c>
      <c r="Y6" s="115">
        <v>60.83359760594228</v>
      </c>
    </row>
    <row r="7" spans="1:25" ht="15.6" x14ac:dyDescent="0.3">
      <c r="A7" s="77" t="s">
        <v>63</v>
      </c>
      <c r="B7" s="116">
        <v>31.822531454053195</v>
      </c>
      <c r="C7" s="116">
        <v>44.442574113471508</v>
      </c>
      <c r="D7" s="117">
        <v>42.850794671921626</v>
      </c>
      <c r="E7" s="116">
        <v>15.51945054945055</v>
      </c>
      <c r="F7" s="116">
        <v>52.869432617543765</v>
      </c>
      <c r="G7" s="117">
        <v>48.17901717901718</v>
      </c>
      <c r="H7" s="116">
        <v>23.670991001751872</v>
      </c>
      <c r="I7" s="116">
        <v>48.62507714962215</v>
      </c>
      <c r="J7" s="117">
        <v>45.48682078374938</v>
      </c>
      <c r="K7" s="116">
        <v>7.5530273314429728</v>
      </c>
      <c r="L7" s="116">
        <v>45.409150756537116</v>
      </c>
      <c r="M7" s="117">
        <v>40.655174022837059</v>
      </c>
      <c r="N7" s="116">
        <v>18.25911998836348</v>
      </c>
      <c r="O7" s="116">
        <v>47.544094597841962</v>
      </c>
      <c r="P7" s="117">
        <v>43.862962816137461</v>
      </c>
      <c r="Q7" s="116">
        <v>29.375195927851287</v>
      </c>
      <c r="R7" s="116">
        <v>45.959846209622327</v>
      </c>
      <c r="S7" s="117">
        <v>43.877143744535047</v>
      </c>
      <c r="T7" s="116">
        <v>21.053324869327632</v>
      </c>
      <c r="U7" s="116">
        <v>47.145541850430874</v>
      </c>
      <c r="V7" s="117">
        <v>43.866529975412369</v>
      </c>
      <c r="W7" s="116">
        <v>33.982365740740747</v>
      </c>
      <c r="X7" s="116">
        <v>49.273464113504694</v>
      </c>
      <c r="Y7" s="117">
        <v>47.353206059594946</v>
      </c>
    </row>
    <row r="8" spans="1:25" ht="15.6" x14ac:dyDescent="0.3">
      <c r="A8" s="146" t="s">
        <v>84</v>
      </c>
      <c r="B8" s="148">
        <v>57.195248226276753</v>
      </c>
      <c r="C8" s="148">
        <v>51.263974840104446</v>
      </c>
      <c r="D8" s="149">
        <v>54.74267591582386</v>
      </c>
      <c r="E8" s="148">
        <v>34.736298753927471</v>
      </c>
      <c r="F8" s="148">
        <v>59.18919540262975</v>
      </c>
      <c r="G8" s="149">
        <v>44.864131391212766</v>
      </c>
      <c r="H8" s="148">
        <v>45.965773490102116</v>
      </c>
      <c r="I8" s="148">
        <v>55.205817346541529</v>
      </c>
      <c r="J8" s="149">
        <v>49.790723073273455</v>
      </c>
      <c r="K8" s="148">
        <v>21.991487050646796</v>
      </c>
      <c r="L8" s="148">
        <v>49.179729918702883</v>
      </c>
      <c r="M8" s="149">
        <v>33.252237767644203</v>
      </c>
      <c r="N8" s="148">
        <v>37.916013079774054</v>
      </c>
      <c r="O8" s="148">
        <v>53.18122070510973</v>
      </c>
      <c r="P8" s="149">
        <v>44.236247351748524</v>
      </c>
      <c r="Q8" s="148">
        <v>50.881836425055148</v>
      </c>
      <c r="R8" s="148">
        <v>51.292387302135701</v>
      </c>
      <c r="S8" s="149">
        <v>51.051877244018144</v>
      </c>
      <c r="T8" s="148">
        <v>41.175181789516841</v>
      </c>
      <c r="U8" s="148">
        <v>52.706214391238568</v>
      </c>
      <c r="V8" s="149">
        <v>45.949790896997222</v>
      </c>
      <c r="W8" s="148">
        <v>67.938153559627381</v>
      </c>
      <c r="X8" s="148">
        <v>52.531227118666003</v>
      </c>
      <c r="Y8" s="149">
        <v>61.538439319442759</v>
      </c>
    </row>
    <row r="9" spans="1:25" ht="15.6" x14ac:dyDescent="0.3">
      <c r="A9" s="147" t="s">
        <v>90</v>
      </c>
      <c r="B9" s="118">
        <v>27.85</v>
      </c>
      <c r="C9" s="144" t="s">
        <v>56</v>
      </c>
      <c r="D9" s="119" t="s">
        <v>56</v>
      </c>
      <c r="E9" s="144">
        <v>8.8000000000000007</v>
      </c>
      <c r="F9" s="144" t="s">
        <v>56</v>
      </c>
      <c r="G9" s="119" t="s">
        <v>56</v>
      </c>
      <c r="H9" s="144">
        <v>18.3</v>
      </c>
      <c r="I9" s="144" t="s">
        <v>56</v>
      </c>
      <c r="J9" s="119" t="s">
        <v>56</v>
      </c>
      <c r="K9" s="118">
        <v>0</v>
      </c>
      <c r="L9" s="144" t="s">
        <v>56</v>
      </c>
      <c r="M9" s="119" t="s">
        <v>56</v>
      </c>
      <c r="N9" s="181">
        <v>12.52</v>
      </c>
      <c r="O9" s="144" t="s">
        <v>56</v>
      </c>
      <c r="P9" s="119" t="s">
        <v>56</v>
      </c>
      <c r="Q9" s="181">
        <v>26.47</v>
      </c>
      <c r="R9" s="144" t="s">
        <v>56</v>
      </c>
      <c r="S9" s="119" t="s">
        <v>56</v>
      </c>
      <c r="T9" s="181">
        <v>15.77</v>
      </c>
      <c r="U9" s="144" t="s">
        <v>56</v>
      </c>
      <c r="V9" s="119" t="s">
        <v>56</v>
      </c>
      <c r="W9" s="181">
        <v>29.14</v>
      </c>
      <c r="X9" s="144" t="s">
        <v>56</v>
      </c>
      <c r="Y9" s="119" t="s">
        <v>56</v>
      </c>
    </row>
    <row r="11" spans="1:25" x14ac:dyDescent="0.3">
      <c r="B11" s="120"/>
      <c r="C11" s="120"/>
      <c r="K11" s="120"/>
      <c r="L11" s="120"/>
      <c r="N11" s="120"/>
      <c r="O11" s="120"/>
      <c r="W11" s="120"/>
      <c r="X11" s="120"/>
    </row>
  </sheetData>
  <mergeCells count="12">
    <mergeCell ref="T3:V3"/>
    <mergeCell ref="A1:Y1"/>
    <mergeCell ref="W2:Y2"/>
    <mergeCell ref="W3:Y3"/>
    <mergeCell ref="A2:A3"/>
    <mergeCell ref="B2:V2"/>
    <mergeCell ref="B3:D3"/>
    <mergeCell ref="E3:G3"/>
    <mergeCell ref="H3:J3"/>
    <mergeCell ref="K3:M3"/>
    <mergeCell ref="N3:P3"/>
    <mergeCell ref="Q3:S3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GridLines="0" zoomScale="85" zoomScaleNormal="85" workbookViewId="0">
      <pane xSplit="1" ySplit="3" topLeftCell="B4" activePane="bottomRight" state="frozen"/>
      <selection activeCell="AF18" sqref="AF18"/>
      <selection pane="topRight" activeCell="AF18" sqref="AF18"/>
      <selection pane="bottomLeft" activeCell="AF18" sqref="AF18"/>
      <selection pane="bottomRight" activeCell="M11" sqref="M11"/>
    </sheetView>
  </sheetViews>
  <sheetFormatPr defaultRowHeight="14.4" x14ac:dyDescent="0.3"/>
  <cols>
    <col min="1" max="1" width="27" customWidth="1"/>
    <col min="2" max="7" width="11.6640625" style="177" customWidth="1"/>
    <col min="8" max="8" width="11.88671875" style="177" customWidth="1"/>
    <col min="9" max="9" width="11.6640625" style="177" customWidth="1"/>
    <col min="210" max="210" width="27" customWidth="1"/>
    <col min="211" max="223" width="11.6640625" customWidth="1"/>
    <col min="224" max="224" width="11.88671875" customWidth="1"/>
    <col min="225" max="226" width="12.6640625" customWidth="1"/>
    <col min="227" max="227" width="11.44140625" customWidth="1"/>
    <col min="228" max="228" width="11.88671875" customWidth="1"/>
    <col min="466" max="466" width="27" customWidth="1"/>
    <col min="467" max="479" width="11.6640625" customWidth="1"/>
    <col min="480" max="480" width="11.88671875" customWidth="1"/>
    <col min="481" max="482" width="12.6640625" customWidth="1"/>
    <col min="483" max="483" width="11.44140625" customWidth="1"/>
    <col min="484" max="484" width="11.88671875" customWidth="1"/>
    <col min="722" max="722" width="27" customWidth="1"/>
    <col min="723" max="735" width="11.6640625" customWidth="1"/>
    <col min="736" max="736" width="11.88671875" customWidth="1"/>
    <col min="737" max="738" width="12.6640625" customWidth="1"/>
    <col min="739" max="739" width="11.44140625" customWidth="1"/>
    <col min="740" max="740" width="11.88671875" customWidth="1"/>
    <col min="978" max="978" width="27" customWidth="1"/>
    <col min="979" max="991" width="11.6640625" customWidth="1"/>
    <col min="992" max="992" width="11.88671875" customWidth="1"/>
    <col min="993" max="994" width="12.6640625" customWidth="1"/>
    <col min="995" max="995" width="11.44140625" customWidth="1"/>
    <col min="996" max="996" width="11.88671875" customWidth="1"/>
    <col min="1234" max="1234" width="27" customWidth="1"/>
    <col min="1235" max="1247" width="11.6640625" customWidth="1"/>
    <col min="1248" max="1248" width="11.88671875" customWidth="1"/>
    <col min="1249" max="1250" width="12.6640625" customWidth="1"/>
    <col min="1251" max="1251" width="11.44140625" customWidth="1"/>
    <col min="1252" max="1252" width="11.88671875" customWidth="1"/>
    <col min="1490" max="1490" width="27" customWidth="1"/>
    <col min="1491" max="1503" width="11.6640625" customWidth="1"/>
    <col min="1504" max="1504" width="11.88671875" customWidth="1"/>
    <col min="1505" max="1506" width="12.6640625" customWidth="1"/>
    <col min="1507" max="1507" width="11.44140625" customWidth="1"/>
    <col min="1508" max="1508" width="11.88671875" customWidth="1"/>
    <col min="1746" max="1746" width="27" customWidth="1"/>
    <col min="1747" max="1759" width="11.6640625" customWidth="1"/>
    <col min="1760" max="1760" width="11.88671875" customWidth="1"/>
    <col min="1761" max="1762" width="12.6640625" customWidth="1"/>
    <col min="1763" max="1763" width="11.44140625" customWidth="1"/>
    <col min="1764" max="1764" width="11.88671875" customWidth="1"/>
    <col min="2002" max="2002" width="27" customWidth="1"/>
    <col min="2003" max="2015" width="11.6640625" customWidth="1"/>
    <col min="2016" max="2016" width="11.88671875" customWidth="1"/>
    <col min="2017" max="2018" width="12.6640625" customWidth="1"/>
    <col min="2019" max="2019" width="11.44140625" customWidth="1"/>
    <col min="2020" max="2020" width="11.88671875" customWidth="1"/>
    <col min="2258" max="2258" width="27" customWidth="1"/>
    <col min="2259" max="2271" width="11.6640625" customWidth="1"/>
    <col min="2272" max="2272" width="11.88671875" customWidth="1"/>
    <col min="2273" max="2274" width="12.6640625" customWidth="1"/>
    <col min="2275" max="2275" width="11.44140625" customWidth="1"/>
    <col min="2276" max="2276" width="11.88671875" customWidth="1"/>
    <col min="2514" max="2514" width="27" customWidth="1"/>
    <col min="2515" max="2527" width="11.6640625" customWidth="1"/>
    <col min="2528" max="2528" width="11.88671875" customWidth="1"/>
    <col min="2529" max="2530" width="12.6640625" customWidth="1"/>
    <col min="2531" max="2531" width="11.44140625" customWidth="1"/>
    <col min="2532" max="2532" width="11.88671875" customWidth="1"/>
    <col min="2770" max="2770" width="27" customWidth="1"/>
    <col min="2771" max="2783" width="11.6640625" customWidth="1"/>
    <col min="2784" max="2784" width="11.88671875" customWidth="1"/>
    <col min="2785" max="2786" width="12.6640625" customWidth="1"/>
    <col min="2787" max="2787" width="11.44140625" customWidth="1"/>
    <col min="2788" max="2788" width="11.88671875" customWidth="1"/>
    <col min="3026" max="3026" width="27" customWidth="1"/>
    <col min="3027" max="3039" width="11.6640625" customWidth="1"/>
    <col min="3040" max="3040" width="11.88671875" customWidth="1"/>
    <col min="3041" max="3042" width="12.6640625" customWidth="1"/>
    <col min="3043" max="3043" width="11.44140625" customWidth="1"/>
    <col min="3044" max="3044" width="11.88671875" customWidth="1"/>
    <col min="3282" max="3282" width="27" customWidth="1"/>
    <col min="3283" max="3295" width="11.6640625" customWidth="1"/>
    <col min="3296" max="3296" width="11.88671875" customWidth="1"/>
    <col min="3297" max="3298" width="12.6640625" customWidth="1"/>
    <col min="3299" max="3299" width="11.44140625" customWidth="1"/>
    <col min="3300" max="3300" width="11.88671875" customWidth="1"/>
    <col min="3538" max="3538" width="27" customWidth="1"/>
    <col min="3539" max="3551" width="11.6640625" customWidth="1"/>
    <col min="3552" max="3552" width="11.88671875" customWidth="1"/>
    <col min="3553" max="3554" width="12.6640625" customWidth="1"/>
    <col min="3555" max="3555" width="11.44140625" customWidth="1"/>
    <col min="3556" max="3556" width="11.88671875" customWidth="1"/>
    <col min="3794" max="3794" width="27" customWidth="1"/>
    <col min="3795" max="3807" width="11.6640625" customWidth="1"/>
    <col min="3808" max="3808" width="11.88671875" customWidth="1"/>
    <col min="3809" max="3810" width="12.6640625" customWidth="1"/>
    <col min="3811" max="3811" width="11.44140625" customWidth="1"/>
    <col min="3812" max="3812" width="11.88671875" customWidth="1"/>
    <col min="4050" max="4050" width="27" customWidth="1"/>
    <col min="4051" max="4063" width="11.6640625" customWidth="1"/>
    <col min="4064" max="4064" width="11.88671875" customWidth="1"/>
    <col min="4065" max="4066" width="12.6640625" customWidth="1"/>
    <col min="4067" max="4067" width="11.44140625" customWidth="1"/>
    <col min="4068" max="4068" width="11.88671875" customWidth="1"/>
    <col min="4306" max="4306" width="27" customWidth="1"/>
    <col min="4307" max="4319" width="11.6640625" customWidth="1"/>
    <col min="4320" max="4320" width="11.88671875" customWidth="1"/>
    <col min="4321" max="4322" width="12.6640625" customWidth="1"/>
    <col min="4323" max="4323" width="11.44140625" customWidth="1"/>
    <col min="4324" max="4324" width="11.88671875" customWidth="1"/>
    <col min="4562" max="4562" width="27" customWidth="1"/>
    <col min="4563" max="4575" width="11.6640625" customWidth="1"/>
    <col min="4576" max="4576" width="11.88671875" customWidth="1"/>
    <col min="4577" max="4578" width="12.6640625" customWidth="1"/>
    <col min="4579" max="4579" width="11.44140625" customWidth="1"/>
    <col min="4580" max="4580" width="11.88671875" customWidth="1"/>
    <col min="4818" max="4818" width="27" customWidth="1"/>
    <col min="4819" max="4831" width="11.6640625" customWidth="1"/>
    <col min="4832" max="4832" width="11.88671875" customWidth="1"/>
    <col min="4833" max="4834" width="12.6640625" customWidth="1"/>
    <col min="4835" max="4835" width="11.44140625" customWidth="1"/>
    <col min="4836" max="4836" width="11.88671875" customWidth="1"/>
    <col min="5074" max="5074" width="27" customWidth="1"/>
    <col min="5075" max="5087" width="11.6640625" customWidth="1"/>
    <col min="5088" max="5088" width="11.88671875" customWidth="1"/>
    <col min="5089" max="5090" width="12.6640625" customWidth="1"/>
    <col min="5091" max="5091" width="11.44140625" customWidth="1"/>
    <col min="5092" max="5092" width="11.88671875" customWidth="1"/>
    <col min="5330" max="5330" width="27" customWidth="1"/>
    <col min="5331" max="5343" width="11.6640625" customWidth="1"/>
    <col min="5344" max="5344" width="11.88671875" customWidth="1"/>
    <col min="5345" max="5346" width="12.6640625" customWidth="1"/>
    <col min="5347" max="5347" width="11.44140625" customWidth="1"/>
    <col min="5348" max="5348" width="11.88671875" customWidth="1"/>
    <col min="5586" max="5586" width="27" customWidth="1"/>
    <col min="5587" max="5599" width="11.6640625" customWidth="1"/>
    <col min="5600" max="5600" width="11.88671875" customWidth="1"/>
    <col min="5601" max="5602" width="12.6640625" customWidth="1"/>
    <col min="5603" max="5603" width="11.44140625" customWidth="1"/>
    <col min="5604" max="5604" width="11.88671875" customWidth="1"/>
    <col min="5842" max="5842" width="27" customWidth="1"/>
    <col min="5843" max="5855" width="11.6640625" customWidth="1"/>
    <col min="5856" max="5856" width="11.88671875" customWidth="1"/>
    <col min="5857" max="5858" width="12.6640625" customWidth="1"/>
    <col min="5859" max="5859" width="11.44140625" customWidth="1"/>
    <col min="5860" max="5860" width="11.88671875" customWidth="1"/>
    <col min="6098" max="6098" width="27" customWidth="1"/>
    <col min="6099" max="6111" width="11.6640625" customWidth="1"/>
    <col min="6112" max="6112" width="11.88671875" customWidth="1"/>
    <col min="6113" max="6114" width="12.6640625" customWidth="1"/>
    <col min="6115" max="6115" width="11.44140625" customWidth="1"/>
    <col min="6116" max="6116" width="11.88671875" customWidth="1"/>
    <col min="6354" max="6354" width="27" customWidth="1"/>
    <col min="6355" max="6367" width="11.6640625" customWidth="1"/>
    <col min="6368" max="6368" width="11.88671875" customWidth="1"/>
    <col min="6369" max="6370" width="12.6640625" customWidth="1"/>
    <col min="6371" max="6371" width="11.44140625" customWidth="1"/>
    <col min="6372" max="6372" width="11.88671875" customWidth="1"/>
    <col min="6610" max="6610" width="27" customWidth="1"/>
    <col min="6611" max="6623" width="11.6640625" customWidth="1"/>
    <col min="6624" max="6624" width="11.88671875" customWidth="1"/>
    <col min="6625" max="6626" width="12.6640625" customWidth="1"/>
    <col min="6627" max="6627" width="11.44140625" customWidth="1"/>
    <col min="6628" max="6628" width="11.88671875" customWidth="1"/>
    <col min="6866" max="6866" width="27" customWidth="1"/>
    <col min="6867" max="6879" width="11.6640625" customWidth="1"/>
    <col min="6880" max="6880" width="11.88671875" customWidth="1"/>
    <col min="6881" max="6882" width="12.6640625" customWidth="1"/>
    <col min="6883" max="6883" width="11.44140625" customWidth="1"/>
    <col min="6884" max="6884" width="11.88671875" customWidth="1"/>
    <col min="7122" max="7122" width="27" customWidth="1"/>
    <col min="7123" max="7135" width="11.6640625" customWidth="1"/>
    <col min="7136" max="7136" width="11.88671875" customWidth="1"/>
    <col min="7137" max="7138" width="12.6640625" customWidth="1"/>
    <col min="7139" max="7139" width="11.44140625" customWidth="1"/>
    <col min="7140" max="7140" width="11.88671875" customWidth="1"/>
    <col min="7378" max="7378" width="27" customWidth="1"/>
    <col min="7379" max="7391" width="11.6640625" customWidth="1"/>
    <col min="7392" max="7392" width="11.88671875" customWidth="1"/>
    <col min="7393" max="7394" width="12.6640625" customWidth="1"/>
    <col min="7395" max="7395" width="11.44140625" customWidth="1"/>
    <col min="7396" max="7396" width="11.88671875" customWidth="1"/>
    <col min="7634" max="7634" width="27" customWidth="1"/>
    <col min="7635" max="7647" width="11.6640625" customWidth="1"/>
    <col min="7648" max="7648" width="11.88671875" customWidth="1"/>
    <col min="7649" max="7650" width="12.6640625" customWidth="1"/>
    <col min="7651" max="7651" width="11.44140625" customWidth="1"/>
    <col min="7652" max="7652" width="11.88671875" customWidth="1"/>
    <col min="7890" max="7890" width="27" customWidth="1"/>
    <col min="7891" max="7903" width="11.6640625" customWidth="1"/>
    <col min="7904" max="7904" width="11.88671875" customWidth="1"/>
    <col min="7905" max="7906" width="12.6640625" customWidth="1"/>
    <col min="7907" max="7907" width="11.44140625" customWidth="1"/>
    <col min="7908" max="7908" width="11.88671875" customWidth="1"/>
    <col min="8146" max="8146" width="27" customWidth="1"/>
    <col min="8147" max="8159" width="11.6640625" customWidth="1"/>
    <col min="8160" max="8160" width="11.88671875" customWidth="1"/>
    <col min="8161" max="8162" width="12.6640625" customWidth="1"/>
    <col min="8163" max="8163" width="11.44140625" customWidth="1"/>
    <col min="8164" max="8164" width="11.88671875" customWidth="1"/>
    <col min="8402" max="8402" width="27" customWidth="1"/>
    <col min="8403" max="8415" width="11.6640625" customWidth="1"/>
    <col min="8416" max="8416" width="11.88671875" customWidth="1"/>
    <col min="8417" max="8418" width="12.6640625" customWidth="1"/>
    <col min="8419" max="8419" width="11.44140625" customWidth="1"/>
    <col min="8420" max="8420" width="11.88671875" customWidth="1"/>
    <col min="8658" max="8658" width="27" customWidth="1"/>
    <col min="8659" max="8671" width="11.6640625" customWidth="1"/>
    <col min="8672" max="8672" width="11.88671875" customWidth="1"/>
    <col min="8673" max="8674" width="12.6640625" customWidth="1"/>
    <col min="8675" max="8675" width="11.44140625" customWidth="1"/>
    <col min="8676" max="8676" width="11.88671875" customWidth="1"/>
    <col min="8914" max="8914" width="27" customWidth="1"/>
    <col min="8915" max="8927" width="11.6640625" customWidth="1"/>
    <col min="8928" max="8928" width="11.88671875" customWidth="1"/>
    <col min="8929" max="8930" width="12.6640625" customWidth="1"/>
    <col min="8931" max="8931" width="11.44140625" customWidth="1"/>
    <col min="8932" max="8932" width="11.88671875" customWidth="1"/>
    <col min="9170" max="9170" width="27" customWidth="1"/>
    <col min="9171" max="9183" width="11.6640625" customWidth="1"/>
    <col min="9184" max="9184" width="11.88671875" customWidth="1"/>
    <col min="9185" max="9186" width="12.6640625" customWidth="1"/>
    <col min="9187" max="9187" width="11.44140625" customWidth="1"/>
    <col min="9188" max="9188" width="11.88671875" customWidth="1"/>
    <col min="9426" max="9426" width="27" customWidth="1"/>
    <col min="9427" max="9439" width="11.6640625" customWidth="1"/>
    <col min="9440" max="9440" width="11.88671875" customWidth="1"/>
    <col min="9441" max="9442" width="12.6640625" customWidth="1"/>
    <col min="9443" max="9443" width="11.44140625" customWidth="1"/>
    <col min="9444" max="9444" width="11.88671875" customWidth="1"/>
    <col min="9682" max="9682" width="27" customWidth="1"/>
    <col min="9683" max="9695" width="11.6640625" customWidth="1"/>
    <col min="9696" max="9696" width="11.88671875" customWidth="1"/>
    <col min="9697" max="9698" width="12.6640625" customWidth="1"/>
    <col min="9699" max="9699" width="11.44140625" customWidth="1"/>
    <col min="9700" max="9700" width="11.88671875" customWidth="1"/>
    <col min="9938" max="9938" width="27" customWidth="1"/>
    <col min="9939" max="9951" width="11.6640625" customWidth="1"/>
    <col min="9952" max="9952" width="11.88671875" customWidth="1"/>
    <col min="9953" max="9954" width="12.6640625" customWidth="1"/>
    <col min="9955" max="9955" width="11.44140625" customWidth="1"/>
    <col min="9956" max="9956" width="11.88671875" customWidth="1"/>
    <col min="10194" max="10194" width="27" customWidth="1"/>
    <col min="10195" max="10207" width="11.6640625" customWidth="1"/>
    <col min="10208" max="10208" width="11.88671875" customWidth="1"/>
    <col min="10209" max="10210" width="12.6640625" customWidth="1"/>
    <col min="10211" max="10211" width="11.44140625" customWidth="1"/>
    <col min="10212" max="10212" width="11.88671875" customWidth="1"/>
    <col min="10450" max="10450" width="27" customWidth="1"/>
    <col min="10451" max="10463" width="11.6640625" customWidth="1"/>
    <col min="10464" max="10464" width="11.88671875" customWidth="1"/>
    <col min="10465" max="10466" width="12.6640625" customWidth="1"/>
    <col min="10467" max="10467" width="11.44140625" customWidth="1"/>
    <col min="10468" max="10468" width="11.88671875" customWidth="1"/>
    <col min="10706" max="10706" width="27" customWidth="1"/>
    <col min="10707" max="10719" width="11.6640625" customWidth="1"/>
    <col min="10720" max="10720" width="11.88671875" customWidth="1"/>
    <col min="10721" max="10722" width="12.6640625" customWidth="1"/>
    <col min="10723" max="10723" width="11.44140625" customWidth="1"/>
    <col min="10724" max="10724" width="11.88671875" customWidth="1"/>
    <col min="10962" max="10962" width="27" customWidth="1"/>
    <col min="10963" max="10975" width="11.6640625" customWidth="1"/>
    <col min="10976" max="10976" width="11.88671875" customWidth="1"/>
    <col min="10977" max="10978" width="12.6640625" customWidth="1"/>
    <col min="10979" max="10979" width="11.44140625" customWidth="1"/>
    <col min="10980" max="10980" width="11.88671875" customWidth="1"/>
    <col min="11218" max="11218" width="27" customWidth="1"/>
    <col min="11219" max="11231" width="11.6640625" customWidth="1"/>
    <col min="11232" max="11232" width="11.88671875" customWidth="1"/>
    <col min="11233" max="11234" width="12.6640625" customWidth="1"/>
    <col min="11235" max="11235" width="11.44140625" customWidth="1"/>
    <col min="11236" max="11236" width="11.88671875" customWidth="1"/>
    <col min="11474" max="11474" width="27" customWidth="1"/>
    <col min="11475" max="11487" width="11.6640625" customWidth="1"/>
    <col min="11488" max="11488" width="11.88671875" customWidth="1"/>
    <col min="11489" max="11490" width="12.6640625" customWidth="1"/>
    <col min="11491" max="11491" width="11.44140625" customWidth="1"/>
    <col min="11492" max="11492" width="11.88671875" customWidth="1"/>
    <col min="11730" max="11730" width="27" customWidth="1"/>
    <col min="11731" max="11743" width="11.6640625" customWidth="1"/>
    <col min="11744" max="11744" width="11.88671875" customWidth="1"/>
    <col min="11745" max="11746" width="12.6640625" customWidth="1"/>
    <col min="11747" max="11747" width="11.44140625" customWidth="1"/>
    <col min="11748" max="11748" width="11.88671875" customWidth="1"/>
    <col min="11986" max="11986" width="27" customWidth="1"/>
    <col min="11987" max="11999" width="11.6640625" customWidth="1"/>
    <col min="12000" max="12000" width="11.88671875" customWidth="1"/>
    <col min="12001" max="12002" width="12.6640625" customWidth="1"/>
    <col min="12003" max="12003" width="11.44140625" customWidth="1"/>
    <col min="12004" max="12004" width="11.88671875" customWidth="1"/>
    <col min="12242" max="12242" width="27" customWidth="1"/>
    <col min="12243" max="12255" width="11.6640625" customWidth="1"/>
    <col min="12256" max="12256" width="11.88671875" customWidth="1"/>
    <col min="12257" max="12258" width="12.6640625" customWidth="1"/>
    <col min="12259" max="12259" width="11.44140625" customWidth="1"/>
    <col min="12260" max="12260" width="11.88671875" customWidth="1"/>
    <col min="12498" max="12498" width="27" customWidth="1"/>
    <col min="12499" max="12511" width="11.6640625" customWidth="1"/>
    <col min="12512" max="12512" width="11.88671875" customWidth="1"/>
    <col min="12513" max="12514" width="12.6640625" customWidth="1"/>
    <col min="12515" max="12515" width="11.44140625" customWidth="1"/>
    <col min="12516" max="12516" width="11.88671875" customWidth="1"/>
    <col min="12754" max="12754" width="27" customWidth="1"/>
    <col min="12755" max="12767" width="11.6640625" customWidth="1"/>
    <col min="12768" max="12768" width="11.88671875" customWidth="1"/>
    <col min="12769" max="12770" width="12.6640625" customWidth="1"/>
    <col min="12771" max="12771" width="11.44140625" customWidth="1"/>
    <col min="12772" max="12772" width="11.88671875" customWidth="1"/>
    <col min="13010" max="13010" width="27" customWidth="1"/>
    <col min="13011" max="13023" width="11.6640625" customWidth="1"/>
    <col min="13024" max="13024" width="11.88671875" customWidth="1"/>
    <col min="13025" max="13026" width="12.6640625" customWidth="1"/>
    <col min="13027" max="13027" width="11.44140625" customWidth="1"/>
    <col min="13028" max="13028" width="11.88671875" customWidth="1"/>
    <col min="13266" max="13266" width="27" customWidth="1"/>
    <col min="13267" max="13279" width="11.6640625" customWidth="1"/>
    <col min="13280" max="13280" width="11.88671875" customWidth="1"/>
    <col min="13281" max="13282" width="12.6640625" customWidth="1"/>
    <col min="13283" max="13283" width="11.44140625" customWidth="1"/>
    <col min="13284" max="13284" width="11.88671875" customWidth="1"/>
    <col min="13522" max="13522" width="27" customWidth="1"/>
    <col min="13523" max="13535" width="11.6640625" customWidth="1"/>
    <col min="13536" max="13536" width="11.88671875" customWidth="1"/>
    <col min="13537" max="13538" width="12.6640625" customWidth="1"/>
    <col min="13539" max="13539" width="11.44140625" customWidth="1"/>
    <col min="13540" max="13540" width="11.88671875" customWidth="1"/>
    <col min="13778" max="13778" width="27" customWidth="1"/>
    <col min="13779" max="13791" width="11.6640625" customWidth="1"/>
    <col min="13792" max="13792" width="11.88671875" customWidth="1"/>
    <col min="13793" max="13794" width="12.6640625" customWidth="1"/>
    <col min="13795" max="13795" width="11.44140625" customWidth="1"/>
    <col min="13796" max="13796" width="11.88671875" customWidth="1"/>
    <col min="14034" max="14034" width="27" customWidth="1"/>
    <col min="14035" max="14047" width="11.6640625" customWidth="1"/>
    <col min="14048" max="14048" width="11.88671875" customWidth="1"/>
    <col min="14049" max="14050" width="12.6640625" customWidth="1"/>
    <col min="14051" max="14051" width="11.44140625" customWidth="1"/>
    <col min="14052" max="14052" width="11.88671875" customWidth="1"/>
    <col min="14290" max="14290" width="27" customWidth="1"/>
    <col min="14291" max="14303" width="11.6640625" customWidth="1"/>
    <col min="14304" max="14304" width="11.88671875" customWidth="1"/>
    <col min="14305" max="14306" width="12.6640625" customWidth="1"/>
    <col min="14307" max="14307" width="11.44140625" customWidth="1"/>
    <col min="14308" max="14308" width="11.88671875" customWidth="1"/>
    <col min="14546" max="14546" width="27" customWidth="1"/>
    <col min="14547" max="14559" width="11.6640625" customWidth="1"/>
    <col min="14560" max="14560" width="11.88671875" customWidth="1"/>
    <col min="14561" max="14562" width="12.6640625" customWidth="1"/>
    <col min="14563" max="14563" width="11.44140625" customWidth="1"/>
    <col min="14564" max="14564" width="11.88671875" customWidth="1"/>
    <col min="14802" max="14802" width="27" customWidth="1"/>
    <col min="14803" max="14815" width="11.6640625" customWidth="1"/>
    <col min="14816" max="14816" width="11.88671875" customWidth="1"/>
    <col min="14817" max="14818" width="12.6640625" customWidth="1"/>
    <col min="14819" max="14819" width="11.44140625" customWidth="1"/>
    <col min="14820" max="14820" width="11.88671875" customWidth="1"/>
    <col min="15058" max="15058" width="27" customWidth="1"/>
    <col min="15059" max="15071" width="11.6640625" customWidth="1"/>
    <col min="15072" max="15072" width="11.88671875" customWidth="1"/>
    <col min="15073" max="15074" width="12.6640625" customWidth="1"/>
    <col min="15075" max="15075" width="11.44140625" customWidth="1"/>
    <col min="15076" max="15076" width="11.88671875" customWidth="1"/>
    <col min="15314" max="15314" width="27" customWidth="1"/>
    <col min="15315" max="15327" width="11.6640625" customWidth="1"/>
    <col min="15328" max="15328" width="11.88671875" customWidth="1"/>
    <col min="15329" max="15330" width="12.6640625" customWidth="1"/>
    <col min="15331" max="15331" width="11.44140625" customWidth="1"/>
    <col min="15332" max="15332" width="11.88671875" customWidth="1"/>
    <col min="15570" max="15570" width="27" customWidth="1"/>
    <col min="15571" max="15583" width="11.6640625" customWidth="1"/>
    <col min="15584" max="15584" width="11.88671875" customWidth="1"/>
    <col min="15585" max="15586" width="12.6640625" customWidth="1"/>
    <col min="15587" max="15587" width="11.44140625" customWidth="1"/>
    <col min="15588" max="15588" width="11.88671875" customWidth="1"/>
    <col min="15826" max="15826" width="27" customWidth="1"/>
    <col min="15827" max="15839" width="11.6640625" customWidth="1"/>
    <col min="15840" max="15840" width="11.88671875" customWidth="1"/>
    <col min="15841" max="15842" width="12.6640625" customWidth="1"/>
    <col min="15843" max="15843" width="11.44140625" customWidth="1"/>
    <col min="15844" max="15844" width="11.88671875" customWidth="1"/>
    <col min="16082" max="16082" width="27" customWidth="1"/>
    <col min="16083" max="16095" width="11.6640625" customWidth="1"/>
    <col min="16096" max="16096" width="11.88671875" customWidth="1"/>
    <col min="16097" max="16098" width="12.6640625" customWidth="1"/>
    <col min="16099" max="16099" width="11.44140625" customWidth="1"/>
    <col min="16100" max="16100" width="11.88671875" customWidth="1"/>
  </cols>
  <sheetData>
    <row r="1" spans="1:9" ht="21" x14ac:dyDescent="0.3">
      <c r="A1" s="215" t="s">
        <v>64</v>
      </c>
      <c r="B1" s="216"/>
      <c r="C1" s="216"/>
      <c r="D1" s="216"/>
      <c r="E1" s="216"/>
      <c r="F1" s="216"/>
      <c r="G1" s="216"/>
      <c r="H1" s="216"/>
      <c r="I1" s="217"/>
    </row>
    <row r="2" spans="1:9" ht="18.75" customHeight="1" x14ac:dyDescent="0.3">
      <c r="A2" s="218"/>
      <c r="B2" s="234">
        <v>2020</v>
      </c>
      <c r="C2" s="235"/>
      <c r="D2" s="235"/>
      <c r="E2" s="235"/>
      <c r="F2" s="235"/>
      <c r="G2" s="235"/>
      <c r="H2" s="236"/>
      <c r="I2" s="193">
        <v>2021</v>
      </c>
    </row>
    <row r="3" spans="1:9" ht="18.75" customHeight="1" x14ac:dyDescent="0.3">
      <c r="A3" s="233"/>
      <c r="B3" s="185" t="s">
        <v>4</v>
      </c>
      <c r="C3" s="185" t="s">
        <v>8</v>
      </c>
      <c r="D3" s="185" t="s">
        <v>9</v>
      </c>
      <c r="E3" s="185" t="s">
        <v>13</v>
      </c>
      <c r="F3" s="185" t="s">
        <v>14</v>
      </c>
      <c r="G3" s="185" t="s">
        <v>18</v>
      </c>
      <c r="H3" s="143">
        <v>2020</v>
      </c>
      <c r="I3" s="143" t="s">
        <v>4</v>
      </c>
    </row>
    <row r="4" spans="1:9" ht="15.6" x14ac:dyDescent="0.3">
      <c r="A4" s="249" t="s">
        <v>65</v>
      </c>
      <c r="B4" s="250"/>
      <c r="C4" s="250"/>
      <c r="D4" s="250"/>
      <c r="E4" s="250"/>
      <c r="F4" s="250"/>
      <c r="G4" s="250"/>
      <c r="H4" s="251"/>
      <c r="I4" s="192"/>
    </row>
    <row r="5" spans="1:9" ht="15.6" x14ac:dyDescent="0.3">
      <c r="A5" s="166" t="s">
        <v>66</v>
      </c>
      <c r="B5" s="121">
        <v>1857699.14</v>
      </c>
      <c r="C5" s="121">
        <v>1428293.2280000001</v>
      </c>
      <c r="D5" s="121">
        <f>B5+C5</f>
        <v>3285992.3679999998</v>
      </c>
      <c r="E5" s="121">
        <v>1156006.112</v>
      </c>
      <c r="F5" s="121">
        <f t="shared" ref="F5:F11" si="0">B5+C5+E5</f>
        <v>4441998.4799999995</v>
      </c>
      <c r="G5" s="121">
        <v>1628445.9580000001</v>
      </c>
      <c r="H5" s="121">
        <f t="shared" ref="H5:H11" si="1">SUM(B5:C5,E5,G5)</f>
        <v>6070444.4379999992</v>
      </c>
      <c r="I5" s="121">
        <v>1821327.324</v>
      </c>
    </row>
    <row r="6" spans="1:9" ht="15.6" x14ac:dyDescent="0.3">
      <c r="A6" s="145" t="s">
        <v>67</v>
      </c>
      <c r="B6" s="122">
        <v>6611216.3589999992</v>
      </c>
      <c r="C6" s="122">
        <v>5592111.3330000006</v>
      </c>
      <c r="D6" s="122">
        <f>B6+C6</f>
        <v>12203327.692</v>
      </c>
      <c r="E6" s="122">
        <v>4221280.6979999999</v>
      </c>
      <c r="F6" s="122">
        <f t="shared" si="0"/>
        <v>16424608.390000001</v>
      </c>
      <c r="G6" s="122">
        <v>6306650.0249999994</v>
      </c>
      <c r="H6" s="122">
        <f t="shared" si="1"/>
        <v>22731258.414999999</v>
      </c>
      <c r="I6" s="122">
        <v>7508920.4679999994</v>
      </c>
    </row>
    <row r="7" spans="1:9" ht="15.6" x14ac:dyDescent="0.3">
      <c r="A7" s="145" t="s">
        <v>68</v>
      </c>
      <c r="B7" s="122">
        <v>211674.258</v>
      </c>
      <c r="C7" s="122">
        <v>194771.74100000001</v>
      </c>
      <c r="D7" s="122">
        <f>B7+C7</f>
        <v>406445.99900000001</v>
      </c>
      <c r="E7" s="122">
        <v>177916.77299999999</v>
      </c>
      <c r="F7" s="122">
        <f t="shared" si="0"/>
        <v>584362.772</v>
      </c>
      <c r="G7" s="122">
        <v>326555.217</v>
      </c>
      <c r="H7" s="122">
        <f t="shared" si="1"/>
        <v>910917.98900000006</v>
      </c>
      <c r="I7" s="122">
        <v>275823.79099999997</v>
      </c>
    </row>
    <row r="8" spans="1:9" s="177" customFormat="1" ht="15.6" x14ac:dyDescent="0.3">
      <c r="A8" s="145" t="s">
        <v>92</v>
      </c>
      <c r="B8" s="245" t="s">
        <v>56</v>
      </c>
      <c r="C8" s="245" t="s">
        <v>56</v>
      </c>
      <c r="D8" s="245" t="s">
        <v>56</v>
      </c>
      <c r="E8" s="245" t="s">
        <v>56</v>
      </c>
      <c r="F8" s="245" t="s">
        <v>56</v>
      </c>
      <c r="G8" s="245" t="s">
        <v>56</v>
      </c>
      <c r="H8" s="245" t="s">
        <v>56</v>
      </c>
      <c r="I8" s="122">
        <v>133276</v>
      </c>
    </row>
    <row r="9" spans="1:9" ht="15.6" x14ac:dyDescent="0.3">
      <c r="A9" s="145" t="s">
        <v>69</v>
      </c>
      <c r="B9" s="122">
        <v>95567.429000000004</v>
      </c>
      <c r="C9" s="122">
        <v>18678.704000000002</v>
      </c>
      <c r="D9" s="122">
        <f>B9+C9</f>
        <v>114246.133</v>
      </c>
      <c r="E9" s="122">
        <v>65682.038</v>
      </c>
      <c r="F9" s="122">
        <f t="shared" si="0"/>
        <v>179928.171</v>
      </c>
      <c r="G9" s="122">
        <v>177301</v>
      </c>
      <c r="H9" s="122">
        <f t="shared" si="1"/>
        <v>357229.17099999997</v>
      </c>
      <c r="I9" s="122">
        <v>277542.495</v>
      </c>
    </row>
    <row r="10" spans="1:9" ht="15.6" x14ac:dyDescent="0.3">
      <c r="A10" s="145" t="s">
        <v>70</v>
      </c>
      <c r="B10" s="123">
        <v>50752.643000000004</v>
      </c>
      <c r="C10" s="123">
        <v>41198.714999999997</v>
      </c>
      <c r="D10" s="123">
        <f>B10+C10</f>
        <v>91951.358000000007</v>
      </c>
      <c r="E10" s="123">
        <v>59047.813999999998</v>
      </c>
      <c r="F10" s="123">
        <f t="shared" si="0"/>
        <v>150999.17200000002</v>
      </c>
      <c r="G10" s="123">
        <v>78258</v>
      </c>
      <c r="H10" s="123">
        <f t="shared" si="1"/>
        <v>229257.17200000002</v>
      </c>
      <c r="I10" s="123">
        <v>90731.663</v>
      </c>
    </row>
    <row r="11" spans="1:9" ht="15.6" x14ac:dyDescent="0.3">
      <c r="A11" s="167" t="s">
        <v>71</v>
      </c>
      <c r="B11" s="168">
        <f>SUM(B5:B10)</f>
        <v>8826909.828999998</v>
      </c>
      <c r="C11" s="168">
        <f>SUM(C5:C10)</f>
        <v>7275053.7210000008</v>
      </c>
      <c r="D11" s="168">
        <f>SUM(D5:D10)</f>
        <v>16101963.549999997</v>
      </c>
      <c r="E11" s="168">
        <f>SUM(E5:E10)</f>
        <v>5679933.4349999996</v>
      </c>
      <c r="F11" s="168">
        <f t="shared" si="0"/>
        <v>21781896.984999999</v>
      </c>
      <c r="G11" s="168">
        <f>SUM(G5:G10)</f>
        <v>8517210.1999999993</v>
      </c>
      <c r="H11" s="168">
        <f t="shared" si="1"/>
        <v>30299107.184999999</v>
      </c>
      <c r="I11" s="168">
        <f>SUM(I5:I10)</f>
        <v>10107621.740999999</v>
      </c>
    </row>
    <row r="12" spans="1:9" ht="15.75" customHeight="1" x14ac:dyDescent="0.3">
      <c r="A12" s="246" t="s">
        <v>72</v>
      </c>
      <c r="B12" s="247"/>
      <c r="C12" s="247"/>
      <c r="D12" s="247"/>
      <c r="E12" s="247"/>
      <c r="F12" s="247"/>
      <c r="G12" s="247"/>
      <c r="H12" s="248"/>
      <c r="I12" s="192"/>
    </row>
    <row r="13" spans="1:9" ht="15.6" x14ac:dyDescent="0.3">
      <c r="A13" s="166" t="s">
        <v>73</v>
      </c>
      <c r="B13" s="124">
        <v>1512.6263333333332</v>
      </c>
      <c r="C13" s="124">
        <v>1360.623</v>
      </c>
      <c r="D13" s="124">
        <v>1436.6246666666666</v>
      </c>
      <c r="E13" s="124">
        <v>1182.3293333333334</v>
      </c>
      <c r="F13" s="124">
        <v>1351.8595555555555</v>
      </c>
      <c r="G13" s="124">
        <v>1473.0346666666667</v>
      </c>
      <c r="H13" s="124">
        <v>1382.1533333333332</v>
      </c>
      <c r="I13" s="124">
        <v>1861.2643333333335</v>
      </c>
    </row>
    <row r="14" spans="1:9" ht="15.6" x14ac:dyDescent="0.3">
      <c r="A14" s="145" t="s">
        <v>74</v>
      </c>
      <c r="B14" s="125">
        <v>1228.7809999999968</v>
      </c>
      <c r="C14" s="125">
        <v>1263.0013333333286</v>
      </c>
      <c r="D14" s="125">
        <v>1245.8911666666627</v>
      </c>
      <c r="E14" s="125">
        <v>1269.7346666666617</v>
      </c>
      <c r="F14" s="125">
        <v>1253.8389999999958</v>
      </c>
      <c r="G14" s="125">
        <v>1285.7256666666635</v>
      </c>
      <c r="H14" s="125">
        <v>1261.8106666666627</v>
      </c>
      <c r="I14" s="125">
        <v>661.50433333333206</v>
      </c>
    </row>
    <row r="15" spans="1:9" ht="15.6" x14ac:dyDescent="0.3">
      <c r="A15" s="145" t="s">
        <v>86</v>
      </c>
      <c r="B15" s="125">
        <v>883.14933333333329</v>
      </c>
      <c r="C15" s="125">
        <v>906.20099999999991</v>
      </c>
      <c r="D15" s="125">
        <v>894.67516666666666</v>
      </c>
      <c r="E15" s="125">
        <v>1372.2839999999999</v>
      </c>
      <c r="F15" s="125">
        <v>1053.8781111111111</v>
      </c>
      <c r="G15" s="125">
        <v>1757.7916666666667</v>
      </c>
      <c r="H15" s="125">
        <v>1229.8564999999999</v>
      </c>
      <c r="I15" s="125">
        <v>1623.6523333333334</v>
      </c>
    </row>
    <row r="16" spans="1:9" ht="15.6" x14ac:dyDescent="0.3">
      <c r="A16" s="145" t="s">
        <v>75</v>
      </c>
      <c r="B16" s="125">
        <v>630.84600000000023</v>
      </c>
      <c r="C16" s="125">
        <v>575.70333333333338</v>
      </c>
      <c r="D16" s="125">
        <v>603.2746666666668</v>
      </c>
      <c r="E16" s="125">
        <v>451.27666666666687</v>
      </c>
      <c r="F16" s="125">
        <v>552.60866666666675</v>
      </c>
      <c r="G16" s="125">
        <v>603.87466666666683</v>
      </c>
      <c r="H16" s="125">
        <v>565.42516666666677</v>
      </c>
      <c r="I16" s="125">
        <v>0</v>
      </c>
    </row>
    <row r="17" spans="1:9" ht="15.6" x14ac:dyDescent="0.3">
      <c r="A17" s="145" t="s">
        <v>76</v>
      </c>
      <c r="B17" s="126">
        <v>1192.6646666666666</v>
      </c>
      <c r="C17" s="126">
        <v>1298.9566666666665</v>
      </c>
      <c r="D17" s="126">
        <v>1245.8106666666667</v>
      </c>
      <c r="E17" s="126">
        <v>809.18533333333323</v>
      </c>
      <c r="F17" s="126">
        <v>1100.2688888888888</v>
      </c>
      <c r="G17" s="126">
        <v>433.63000000000005</v>
      </c>
      <c r="H17" s="126">
        <v>933.60916666666662</v>
      </c>
      <c r="I17" s="126">
        <v>1540.9043333333334</v>
      </c>
    </row>
    <row r="18" spans="1:9" ht="15.6" x14ac:dyDescent="0.3">
      <c r="A18" s="167" t="s">
        <v>71</v>
      </c>
      <c r="B18" s="169">
        <f t="shared" ref="B18:H18" si="2">SUM(B13:B17)</f>
        <v>5448.0673333333298</v>
      </c>
      <c r="C18" s="169">
        <f t="shared" si="2"/>
        <v>5404.4853333333285</v>
      </c>
      <c r="D18" s="169">
        <f t="shared" si="2"/>
        <v>5426.2763333333296</v>
      </c>
      <c r="E18" s="169">
        <f t="shared" si="2"/>
        <v>5084.809999999994</v>
      </c>
      <c r="F18" s="169">
        <f t="shared" si="2"/>
        <v>5312.454222222218</v>
      </c>
      <c r="G18" s="169">
        <f t="shared" si="2"/>
        <v>5554.0566666666637</v>
      </c>
      <c r="H18" s="169">
        <f t="shared" si="2"/>
        <v>5372.8548333333292</v>
      </c>
      <c r="I18" s="169">
        <f t="shared" ref="I18" si="3">SUM(I13:I17)</f>
        <v>5687.3253333333323</v>
      </c>
    </row>
    <row r="19" spans="1:9" x14ac:dyDescent="0.3">
      <c r="A19" s="127"/>
      <c r="B19" s="128"/>
      <c r="I19" s="128"/>
    </row>
    <row r="20" spans="1:9" x14ac:dyDescent="0.3">
      <c r="D20" s="7"/>
    </row>
    <row r="31" spans="1:9" x14ac:dyDescent="0.3">
      <c r="B31" s="7"/>
      <c r="I31" s="7"/>
    </row>
  </sheetData>
  <mergeCells count="5">
    <mergeCell ref="A1:I1"/>
    <mergeCell ref="A2:A3"/>
    <mergeCell ref="B2:H2"/>
    <mergeCell ref="A12:H12"/>
    <mergeCell ref="A4:H4"/>
  </mergeCells>
  <pageMargins left="0.7" right="0.7" top="0.75" bottom="0.75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4" sqref="E14"/>
    </sheetView>
  </sheetViews>
  <sheetFormatPr defaultRowHeight="14.4" x14ac:dyDescent="0.3"/>
  <cols>
    <col min="1" max="1" width="18.44140625" customWidth="1"/>
    <col min="2" max="9" width="10.6640625" style="177" customWidth="1"/>
    <col min="222" max="222" width="18.44140625" customWidth="1"/>
    <col min="223" max="236" width="10.6640625" customWidth="1"/>
    <col min="237" max="237" width="12.88671875" customWidth="1"/>
    <col min="238" max="238" width="12.109375" customWidth="1"/>
    <col min="239" max="239" width="12.88671875" customWidth="1"/>
    <col min="240" max="240" width="12.109375" customWidth="1"/>
    <col min="478" max="478" width="18.44140625" customWidth="1"/>
    <col min="479" max="492" width="10.6640625" customWidth="1"/>
    <col min="493" max="493" width="12.88671875" customWidth="1"/>
    <col min="494" max="494" width="12.109375" customWidth="1"/>
    <col min="495" max="495" width="12.88671875" customWidth="1"/>
    <col min="496" max="496" width="12.109375" customWidth="1"/>
    <col min="734" max="734" width="18.44140625" customWidth="1"/>
    <col min="735" max="748" width="10.6640625" customWidth="1"/>
    <col min="749" max="749" width="12.88671875" customWidth="1"/>
    <col min="750" max="750" width="12.109375" customWidth="1"/>
    <col min="751" max="751" width="12.88671875" customWidth="1"/>
    <col min="752" max="752" width="12.109375" customWidth="1"/>
    <col min="990" max="990" width="18.44140625" customWidth="1"/>
    <col min="991" max="1004" width="10.6640625" customWidth="1"/>
    <col min="1005" max="1005" width="12.88671875" customWidth="1"/>
    <col min="1006" max="1006" width="12.109375" customWidth="1"/>
    <col min="1007" max="1007" width="12.88671875" customWidth="1"/>
    <col min="1008" max="1008" width="12.109375" customWidth="1"/>
    <col min="1246" max="1246" width="18.44140625" customWidth="1"/>
    <col min="1247" max="1260" width="10.6640625" customWidth="1"/>
    <col min="1261" max="1261" width="12.88671875" customWidth="1"/>
    <col min="1262" max="1262" width="12.109375" customWidth="1"/>
    <col min="1263" max="1263" width="12.88671875" customWidth="1"/>
    <col min="1264" max="1264" width="12.109375" customWidth="1"/>
    <col min="1502" max="1502" width="18.44140625" customWidth="1"/>
    <col min="1503" max="1516" width="10.6640625" customWidth="1"/>
    <col min="1517" max="1517" width="12.88671875" customWidth="1"/>
    <col min="1518" max="1518" width="12.109375" customWidth="1"/>
    <col min="1519" max="1519" width="12.88671875" customWidth="1"/>
    <col min="1520" max="1520" width="12.109375" customWidth="1"/>
    <col min="1758" max="1758" width="18.44140625" customWidth="1"/>
    <col min="1759" max="1772" width="10.6640625" customWidth="1"/>
    <col min="1773" max="1773" width="12.88671875" customWidth="1"/>
    <col min="1774" max="1774" width="12.109375" customWidth="1"/>
    <col min="1775" max="1775" width="12.88671875" customWidth="1"/>
    <col min="1776" max="1776" width="12.109375" customWidth="1"/>
    <col min="2014" max="2014" width="18.44140625" customWidth="1"/>
    <col min="2015" max="2028" width="10.6640625" customWidth="1"/>
    <col min="2029" max="2029" width="12.88671875" customWidth="1"/>
    <col min="2030" max="2030" width="12.109375" customWidth="1"/>
    <col min="2031" max="2031" width="12.88671875" customWidth="1"/>
    <col min="2032" max="2032" width="12.109375" customWidth="1"/>
    <col min="2270" max="2270" width="18.44140625" customWidth="1"/>
    <col min="2271" max="2284" width="10.6640625" customWidth="1"/>
    <col min="2285" max="2285" width="12.88671875" customWidth="1"/>
    <col min="2286" max="2286" width="12.109375" customWidth="1"/>
    <col min="2287" max="2287" width="12.88671875" customWidth="1"/>
    <col min="2288" max="2288" width="12.109375" customWidth="1"/>
    <col min="2526" max="2526" width="18.44140625" customWidth="1"/>
    <col min="2527" max="2540" width="10.6640625" customWidth="1"/>
    <col min="2541" max="2541" width="12.88671875" customWidth="1"/>
    <col min="2542" max="2542" width="12.109375" customWidth="1"/>
    <col min="2543" max="2543" width="12.88671875" customWidth="1"/>
    <col min="2544" max="2544" width="12.109375" customWidth="1"/>
    <col min="2782" max="2782" width="18.44140625" customWidth="1"/>
    <col min="2783" max="2796" width="10.6640625" customWidth="1"/>
    <col min="2797" max="2797" width="12.88671875" customWidth="1"/>
    <col min="2798" max="2798" width="12.109375" customWidth="1"/>
    <col min="2799" max="2799" width="12.88671875" customWidth="1"/>
    <col min="2800" max="2800" width="12.109375" customWidth="1"/>
    <col min="3038" max="3038" width="18.44140625" customWidth="1"/>
    <col min="3039" max="3052" width="10.6640625" customWidth="1"/>
    <col min="3053" max="3053" width="12.88671875" customWidth="1"/>
    <col min="3054" max="3054" width="12.109375" customWidth="1"/>
    <col min="3055" max="3055" width="12.88671875" customWidth="1"/>
    <col min="3056" max="3056" width="12.109375" customWidth="1"/>
    <col min="3294" max="3294" width="18.44140625" customWidth="1"/>
    <col min="3295" max="3308" width="10.6640625" customWidth="1"/>
    <col min="3309" max="3309" width="12.88671875" customWidth="1"/>
    <col min="3310" max="3310" width="12.109375" customWidth="1"/>
    <col min="3311" max="3311" width="12.88671875" customWidth="1"/>
    <col min="3312" max="3312" width="12.109375" customWidth="1"/>
    <col min="3550" max="3550" width="18.44140625" customWidth="1"/>
    <col min="3551" max="3564" width="10.6640625" customWidth="1"/>
    <col min="3565" max="3565" width="12.88671875" customWidth="1"/>
    <col min="3566" max="3566" width="12.109375" customWidth="1"/>
    <col min="3567" max="3567" width="12.88671875" customWidth="1"/>
    <col min="3568" max="3568" width="12.109375" customWidth="1"/>
    <col min="3806" max="3806" width="18.44140625" customWidth="1"/>
    <col min="3807" max="3820" width="10.6640625" customWidth="1"/>
    <col min="3821" max="3821" width="12.88671875" customWidth="1"/>
    <col min="3822" max="3822" width="12.109375" customWidth="1"/>
    <col min="3823" max="3823" width="12.88671875" customWidth="1"/>
    <col min="3824" max="3824" width="12.109375" customWidth="1"/>
    <col min="4062" max="4062" width="18.44140625" customWidth="1"/>
    <col min="4063" max="4076" width="10.6640625" customWidth="1"/>
    <col min="4077" max="4077" width="12.88671875" customWidth="1"/>
    <col min="4078" max="4078" width="12.109375" customWidth="1"/>
    <col min="4079" max="4079" width="12.88671875" customWidth="1"/>
    <col min="4080" max="4080" width="12.109375" customWidth="1"/>
    <col min="4318" max="4318" width="18.44140625" customWidth="1"/>
    <col min="4319" max="4332" width="10.6640625" customWidth="1"/>
    <col min="4333" max="4333" width="12.88671875" customWidth="1"/>
    <col min="4334" max="4334" width="12.109375" customWidth="1"/>
    <col min="4335" max="4335" width="12.88671875" customWidth="1"/>
    <col min="4336" max="4336" width="12.109375" customWidth="1"/>
    <col min="4574" max="4574" width="18.44140625" customWidth="1"/>
    <col min="4575" max="4588" width="10.6640625" customWidth="1"/>
    <col min="4589" max="4589" width="12.88671875" customWidth="1"/>
    <col min="4590" max="4590" width="12.109375" customWidth="1"/>
    <col min="4591" max="4591" width="12.88671875" customWidth="1"/>
    <col min="4592" max="4592" width="12.109375" customWidth="1"/>
    <col min="4830" max="4830" width="18.44140625" customWidth="1"/>
    <col min="4831" max="4844" width="10.6640625" customWidth="1"/>
    <col min="4845" max="4845" width="12.88671875" customWidth="1"/>
    <col min="4846" max="4846" width="12.109375" customWidth="1"/>
    <col min="4847" max="4847" width="12.88671875" customWidth="1"/>
    <col min="4848" max="4848" width="12.109375" customWidth="1"/>
    <col min="5086" max="5086" width="18.44140625" customWidth="1"/>
    <col min="5087" max="5100" width="10.6640625" customWidth="1"/>
    <col min="5101" max="5101" width="12.88671875" customWidth="1"/>
    <col min="5102" max="5102" width="12.109375" customWidth="1"/>
    <col min="5103" max="5103" width="12.88671875" customWidth="1"/>
    <col min="5104" max="5104" width="12.109375" customWidth="1"/>
    <col min="5342" max="5342" width="18.44140625" customWidth="1"/>
    <col min="5343" max="5356" width="10.6640625" customWidth="1"/>
    <col min="5357" max="5357" width="12.88671875" customWidth="1"/>
    <col min="5358" max="5358" width="12.109375" customWidth="1"/>
    <col min="5359" max="5359" width="12.88671875" customWidth="1"/>
    <col min="5360" max="5360" width="12.109375" customWidth="1"/>
    <col min="5598" max="5598" width="18.44140625" customWidth="1"/>
    <col min="5599" max="5612" width="10.6640625" customWidth="1"/>
    <col min="5613" max="5613" width="12.88671875" customWidth="1"/>
    <col min="5614" max="5614" width="12.109375" customWidth="1"/>
    <col min="5615" max="5615" width="12.88671875" customWidth="1"/>
    <col min="5616" max="5616" width="12.109375" customWidth="1"/>
    <col min="5854" max="5854" width="18.44140625" customWidth="1"/>
    <col min="5855" max="5868" width="10.6640625" customWidth="1"/>
    <col min="5869" max="5869" width="12.88671875" customWidth="1"/>
    <col min="5870" max="5870" width="12.109375" customWidth="1"/>
    <col min="5871" max="5871" width="12.88671875" customWidth="1"/>
    <col min="5872" max="5872" width="12.109375" customWidth="1"/>
    <col min="6110" max="6110" width="18.44140625" customWidth="1"/>
    <col min="6111" max="6124" width="10.6640625" customWidth="1"/>
    <col min="6125" max="6125" width="12.88671875" customWidth="1"/>
    <col min="6126" max="6126" width="12.109375" customWidth="1"/>
    <col min="6127" max="6127" width="12.88671875" customWidth="1"/>
    <col min="6128" max="6128" width="12.109375" customWidth="1"/>
    <col min="6366" max="6366" width="18.44140625" customWidth="1"/>
    <col min="6367" max="6380" width="10.6640625" customWidth="1"/>
    <col min="6381" max="6381" width="12.88671875" customWidth="1"/>
    <col min="6382" max="6382" width="12.109375" customWidth="1"/>
    <col min="6383" max="6383" width="12.88671875" customWidth="1"/>
    <col min="6384" max="6384" width="12.109375" customWidth="1"/>
    <col min="6622" max="6622" width="18.44140625" customWidth="1"/>
    <col min="6623" max="6636" width="10.6640625" customWidth="1"/>
    <col min="6637" max="6637" width="12.88671875" customWidth="1"/>
    <col min="6638" max="6638" width="12.109375" customWidth="1"/>
    <col min="6639" max="6639" width="12.88671875" customWidth="1"/>
    <col min="6640" max="6640" width="12.109375" customWidth="1"/>
    <col min="6878" max="6878" width="18.44140625" customWidth="1"/>
    <col min="6879" max="6892" width="10.6640625" customWidth="1"/>
    <col min="6893" max="6893" width="12.88671875" customWidth="1"/>
    <col min="6894" max="6894" width="12.109375" customWidth="1"/>
    <col min="6895" max="6895" width="12.88671875" customWidth="1"/>
    <col min="6896" max="6896" width="12.109375" customWidth="1"/>
    <col min="7134" max="7134" width="18.44140625" customWidth="1"/>
    <col min="7135" max="7148" width="10.6640625" customWidth="1"/>
    <col min="7149" max="7149" width="12.88671875" customWidth="1"/>
    <col min="7150" max="7150" width="12.109375" customWidth="1"/>
    <col min="7151" max="7151" width="12.88671875" customWidth="1"/>
    <col min="7152" max="7152" width="12.109375" customWidth="1"/>
    <col min="7390" max="7390" width="18.44140625" customWidth="1"/>
    <col min="7391" max="7404" width="10.6640625" customWidth="1"/>
    <col min="7405" max="7405" width="12.88671875" customWidth="1"/>
    <col min="7406" max="7406" width="12.109375" customWidth="1"/>
    <col min="7407" max="7407" width="12.88671875" customWidth="1"/>
    <col min="7408" max="7408" width="12.109375" customWidth="1"/>
    <col min="7646" max="7646" width="18.44140625" customWidth="1"/>
    <col min="7647" max="7660" width="10.6640625" customWidth="1"/>
    <col min="7661" max="7661" width="12.88671875" customWidth="1"/>
    <col min="7662" max="7662" width="12.109375" customWidth="1"/>
    <col min="7663" max="7663" width="12.88671875" customWidth="1"/>
    <col min="7664" max="7664" width="12.109375" customWidth="1"/>
    <col min="7902" max="7902" width="18.44140625" customWidth="1"/>
    <col min="7903" max="7916" width="10.6640625" customWidth="1"/>
    <col min="7917" max="7917" width="12.88671875" customWidth="1"/>
    <col min="7918" max="7918" width="12.109375" customWidth="1"/>
    <col min="7919" max="7919" width="12.88671875" customWidth="1"/>
    <col min="7920" max="7920" width="12.109375" customWidth="1"/>
    <col min="8158" max="8158" width="18.44140625" customWidth="1"/>
    <col min="8159" max="8172" width="10.6640625" customWidth="1"/>
    <col min="8173" max="8173" width="12.88671875" customWidth="1"/>
    <col min="8174" max="8174" width="12.109375" customWidth="1"/>
    <col min="8175" max="8175" width="12.88671875" customWidth="1"/>
    <col min="8176" max="8176" width="12.109375" customWidth="1"/>
    <col min="8414" max="8414" width="18.44140625" customWidth="1"/>
    <col min="8415" max="8428" width="10.6640625" customWidth="1"/>
    <col min="8429" max="8429" width="12.88671875" customWidth="1"/>
    <col min="8430" max="8430" width="12.109375" customWidth="1"/>
    <col min="8431" max="8431" width="12.88671875" customWidth="1"/>
    <col min="8432" max="8432" width="12.109375" customWidth="1"/>
    <col min="8670" max="8670" width="18.44140625" customWidth="1"/>
    <col min="8671" max="8684" width="10.6640625" customWidth="1"/>
    <col min="8685" max="8685" width="12.88671875" customWidth="1"/>
    <col min="8686" max="8686" width="12.109375" customWidth="1"/>
    <col min="8687" max="8687" width="12.88671875" customWidth="1"/>
    <col min="8688" max="8688" width="12.109375" customWidth="1"/>
    <col min="8926" max="8926" width="18.44140625" customWidth="1"/>
    <col min="8927" max="8940" width="10.6640625" customWidth="1"/>
    <col min="8941" max="8941" width="12.88671875" customWidth="1"/>
    <col min="8942" max="8942" width="12.109375" customWidth="1"/>
    <col min="8943" max="8943" width="12.88671875" customWidth="1"/>
    <col min="8944" max="8944" width="12.109375" customWidth="1"/>
    <col min="9182" max="9182" width="18.44140625" customWidth="1"/>
    <col min="9183" max="9196" width="10.6640625" customWidth="1"/>
    <col min="9197" max="9197" width="12.88671875" customWidth="1"/>
    <col min="9198" max="9198" width="12.109375" customWidth="1"/>
    <col min="9199" max="9199" width="12.88671875" customWidth="1"/>
    <col min="9200" max="9200" width="12.109375" customWidth="1"/>
    <col min="9438" max="9438" width="18.44140625" customWidth="1"/>
    <col min="9439" max="9452" width="10.6640625" customWidth="1"/>
    <col min="9453" max="9453" width="12.88671875" customWidth="1"/>
    <col min="9454" max="9454" width="12.109375" customWidth="1"/>
    <col min="9455" max="9455" width="12.88671875" customWidth="1"/>
    <col min="9456" max="9456" width="12.109375" customWidth="1"/>
    <col min="9694" max="9694" width="18.44140625" customWidth="1"/>
    <col min="9695" max="9708" width="10.6640625" customWidth="1"/>
    <col min="9709" max="9709" width="12.88671875" customWidth="1"/>
    <col min="9710" max="9710" width="12.109375" customWidth="1"/>
    <col min="9711" max="9711" width="12.88671875" customWidth="1"/>
    <col min="9712" max="9712" width="12.109375" customWidth="1"/>
    <col min="9950" max="9950" width="18.44140625" customWidth="1"/>
    <col min="9951" max="9964" width="10.6640625" customWidth="1"/>
    <col min="9965" max="9965" width="12.88671875" customWidth="1"/>
    <col min="9966" max="9966" width="12.109375" customWidth="1"/>
    <col min="9967" max="9967" width="12.88671875" customWidth="1"/>
    <col min="9968" max="9968" width="12.109375" customWidth="1"/>
    <col min="10206" max="10206" width="18.44140625" customWidth="1"/>
    <col min="10207" max="10220" width="10.6640625" customWidth="1"/>
    <col min="10221" max="10221" width="12.88671875" customWidth="1"/>
    <col min="10222" max="10222" width="12.109375" customWidth="1"/>
    <col min="10223" max="10223" width="12.88671875" customWidth="1"/>
    <col min="10224" max="10224" width="12.109375" customWidth="1"/>
    <col min="10462" max="10462" width="18.44140625" customWidth="1"/>
    <col min="10463" max="10476" width="10.6640625" customWidth="1"/>
    <col min="10477" max="10477" width="12.88671875" customWidth="1"/>
    <col min="10478" max="10478" width="12.109375" customWidth="1"/>
    <col min="10479" max="10479" width="12.88671875" customWidth="1"/>
    <col min="10480" max="10480" width="12.109375" customWidth="1"/>
    <col min="10718" max="10718" width="18.44140625" customWidth="1"/>
    <col min="10719" max="10732" width="10.6640625" customWidth="1"/>
    <col min="10733" max="10733" width="12.88671875" customWidth="1"/>
    <col min="10734" max="10734" width="12.109375" customWidth="1"/>
    <col min="10735" max="10735" width="12.88671875" customWidth="1"/>
    <col min="10736" max="10736" width="12.109375" customWidth="1"/>
    <col min="10974" max="10974" width="18.44140625" customWidth="1"/>
    <col min="10975" max="10988" width="10.6640625" customWidth="1"/>
    <col min="10989" max="10989" width="12.88671875" customWidth="1"/>
    <col min="10990" max="10990" width="12.109375" customWidth="1"/>
    <col min="10991" max="10991" width="12.88671875" customWidth="1"/>
    <col min="10992" max="10992" width="12.109375" customWidth="1"/>
    <col min="11230" max="11230" width="18.44140625" customWidth="1"/>
    <col min="11231" max="11244" width="10.6640625" customWidth="1"/>
    <col min="11245" max="11245" width="12.88671875" customWidth="1"/>
    <col min="11246" max="11246" width="12.109375" customWidth="1"/>
    <col min="11247" max="11247" width="12.88671875" customWidth="1"/>
    <col min="11248" max="11248" width="12.109375" customWidth="1"/>
    <col min="11486" max="11486" width="18.44140625" customWidth="1"/>
    <col min="11487" max="11500" width="10.6640625" customWidth="1"/>
    <col min="11501" max="11501" width="12.88671875" customWidth="1"/>
    <col min="11502" max="11502" width="12.109375" customWidth="1"/>
    <col min="11503" max="11503" width="12.88671875" customWidth="1"/>
    <col min="11504" max="11504" width="12.109375" customWidth="1"/>
    <col min="11742" max="11742" width="18.44140625" customWidth="1"/>
    <col min="11743" max="11756" width="10.6640625" customWidth="1"/>
    <col min="11757" max="11757" width="12.88671875" customWidth="1"/>
    <col min="11758" max="11758" width="12.109375" customWidth="1"/>
    <col min="11759" max="11759" width="12.88671875" customWidth="1"/>
    <col min="11760" max="11760" width="12.109375" customWidth="1"/>
    <col min="11998" max="11998" width="18.44140625" customWidth="1"/>
    <col min="11999" max="12012" width="10.6640625" customWidth="1"/>
    <col min="12013" max="12013" width="12.88671875" customWidth="1"/>
    <col min="12014" max="12014" width="12.109375" customWidth="1"/>
    <col min="12015" max="12015" width="12.88671875" customWidth="1"/>
    <col min="12016" max="12016" width="12.109375" customWidth="1"/>
    <col min="12254" max="12254" width="18.44140625" customWidth="1"/>
    <col min="12255" max="12268" width="10.6640625" customWidth="1"/>
    <col min="12269" max="12269" width="12.88671875" customWidth="1"/>
    <col min="12270" max="12270" width="12.109375" customWidth="1"/>
    <col min="12271" max="12271" width="12.88671875" customWidth="1"/>
    <col min="12272" max="12272" width="12.109375" customWidth="1"/>
    <col min="12510" max="12510" width="18.44140625" customWidth="1"/>
    <col min="12511" max="12524" width="10.6640625" customWidth="1"/>
    <col min="12525" max="12525" width="12.88671875" customWidth="1"/>
    <col min="12526" max="12526" width="12.109375" customWidth="1"/>
    <col min="12527" max="12527" width="12.88671875" customWidth="1"/>
    <col min="12528" max="12528" width="12.109375" customWidth="1"/>
    <col min="12766" max="12766" width="18.44140625" customWidth="1"/>
    <col min="12767" max="12780" width="10.6640625" customWidth="1"/>
    <col min="12781" max="12781" width="12.88671875" customWidth="1"/>
    <col min="12782" max="12782" width="12.109375" customWidth="1"/>
    <col min="12783" max="12783" width="12.88671875" customWidth="1"/>
    <col min="12784" max="12784" width="12.109375" customWidth="1"/>
    <col min="13022" max="13022" width="18.44140625" customWidth="1"/>
    <col min="13023" max="13036" width="10.6640625" customWidth="1"/>
    <col min="13037" max="13037" width="12.88671875" customWidth="1"/>
    <col min="13038" max="13038" width="12.109375" customWidth="1"/>
    <col min="13039" max="13039" width="12.88671875" customWidth="1"/>
    <col min="13040" max="13040" width="12.109375" customWidth="1"/>
    <col min="13278" max="13278" width="18.44140625" customWidth="1"/>
    <col min="13279" max="13292" width="10.6640625" customWidth="1"/>
    <col min="13293" max="13293" width="12.88671875" customWidth="1"/>
    <col min="13294" max="13294" width="12.109375" customWidth="1"/>
    <col min="13295" max="13295" width="12.88671875" customWidth="1"/>
    <col min="13296" max="13296" width="12.109375" customWidth="1"/>
    <col min="13534" max="13534" width="18.44140625" customWidth="1"/>
    <col min="13535" max="13548" width="10.6640625" customWidth="1"/>
    <col min="13549" max="13549" width="12.88671875" customWidth="1"/>
    <col min="13550" max="13550" width="12.109375" customWidth="1"/>
    <col min="13551" max="13551" width="12.88671875" customWidth="1"/>
    <col min="13552" max="13552" width="12.109375" customWidth="1"/>
    <col min="13790" max="13790" width="18.44140625" customWidth="1"/>
    <col min="13791" max="13804" width="10.6640625" customWidth="1"/>
    <col min="13805" max="13805" width="12.88671875" customWidth="1"/>
    <col min="13806" max="13806" width="12.109375" customWidth="1"/>
    <col min="13807" max="13807" width="12.88671875" customWidth="1"/>
    <col min="13808" max="13808" width="12.109375" customWidth="1"/>
    <col min="14046" max="14046" width="18.44140625" customWidth="1"/>
    <col min="14047" max="14060" width="10.6640625" customWidth="1"/>
    <col min="14061" max="14061" width="12.88671875" customWidth="1"/>
    <col min="14062" max="14062" width="12.109375" customWidth="1"/>
    <col min="14063" max="14063" width="12.88671875" customWidth="1"/>
    <col min="14064" max="14064" width="12.109375" customWidth="1"/>
    <col min="14302" max="14302" width="18.44140625" customWidth="1"/>
    <col min="14303" max="14316" width="10.6640625" customWidth="1"/>
    <col min="14317" max="14317" width="12.88671875" customWidth="1"/>
    <col min="14318" max="14318" width="12.109375" customWidth="1"/>
    <col min="14319" max="14319" width="12.88671875" customWidth="1"/>
    <col min="14320" max="14320" width="12.109375" customWidth="1"/>
    <col min="14558" max="14558" width="18.44140625" customWidth="1"/>
    <col min="14559" max="14572" width="10.6640625" customWidth="1"/>
    <col min="14573" max="14573" width="12.88671875" customWidth="1"/>
    <col min="14574" max="14574" width="12.109375" customWidth="1"/>
    <col min="14575" max="14575" width="12.88671875" customWidth="1"/>
    <col min="14576" max="14576" width="12.109375" customWidth="1"/>
    <col min="14814" max="14814" width="18.44140625" customWidth="1"/>
    <col min="14815" max="14828" width="10.6640625" customWidth="1"/>
    <col min="14829" max="14829" width="12.88671875" customWidth="1"/>
    <col min="14830" max="14830" width="12.109375" customWidth="1"/>
    <col min="14831" max="14831" width="12.88671875" customWidth="1"/>
    <col min="14832" max="14832" width="12.109375" customWidth="1"/>
    <col min="15070" max="15070" width="18.44140625" customWidth="1"/>
    <col min="15071" max="15084" width="10.6640625" customWidth="1"/>
    <col min="15085" max="15085" width="12.88671875" customWidth="1"/>
    <col min="15086" max="15086" width="12.109375" customWidth="1"/>
    <col min="15087" max="15087" width="12.88671875" customWidth="1"/>
    <col min="15088" max="15088" width="12.109375" customWidth="1"/>
    <col min="15326" max="15326" width="18.44140625" customWidth="1"/>
    <col min="15327" max="15340" width="10.6640625" customWidth="1"/>
    <col min="15341" max="15341" width="12.88671875" customWidth="1"/>
    <col min="15342" max="15342" width="12.109375" customWidth="1"/>
    <col min="15343" max="15343" width="12.88671875" customWidth="1"/>
    <col min="15344" max="15344" width="12.109375" customWidth="1"/>
    <col min="15582" max="15582" width="18.44140625" customWidth="1"/>
    <col min="15583" max="15596" width="10.6640625" customWidth="1"/>
    <col min="15597" max="15597" width="12.88671875" customWidth="1"/>
    <col min="15598" max="15598" width="12.109375" customWidth="1"/>
    <col min="15599" max="15599" width="12.88671875" customWidth="1"/>
    <col min="15600" max="15600" width="12.109375" customWidth="1"/>
    <col min="15838" max="15838" width="18.44140625" customWidth="1"/>
    <col min="15839" max="15852" width="10.6640625" customWidth="1"/>
    <col min="15853" max="15853" width="12.88671875" customWidth="1"/>
    <col min="15854" max="15854" width="12.109375" customWidth="1"/>
    <col min="15855" max="15855" width="12.88671875" customWidth="1"/>
    <col min="15856" max="15856" width="12.109375" customWidth="1"/>
    <col min="16094" max="16094" width="18.44140625" customWidth="1"/>
    <col min="16095" max="16108" width="10.6640625" customWidth="1"/>
    <col min="16109" max="16109" width="12.88671875" customWidth="1"/>
    <col min="16110" max="16110" width="12.109375" customWidth="1"/>
    <col min="16111" max="16111" width="12.88671875" customWidth="1"/>
    <col min="16112" max="16112" width="12.109375" customWidth="1"/>
  </cols>
  <sheetData>
    <row r="1" spans="1:9" ht="21" x14ac:dyDescent="0.3">
      <c r="A1" s="237" t="s">
        <v>77</v>
      </c>
      <c r="B1" s="238"/>
      <c r="C1" s="238"/>
      <c r="D1" s="238"/>
      <c r="E1" s="238"/>
      <c r="F1" s="238"/>
      <c r="G1" s="238"/>
      <c r="H1" s="238"/>
      <c r="I1" s="239"/>
    </row>
    <row r="2" spans="1:9" ht="18.75" customHeight="1" x14ac:dyDescent="0.3">
      <c r="A2" s="243"/>
      <c r="B2" s="240">
        <v>2020</v>
      </c>
      <c r="C2" s="241"/>
      <c r="D2" s="241"/>
      <c r="E2" s="241"/>
      <c r="F2" s="241"/>
      <c r="G2" s="241"/>
      <c r="H2" s="242"/>
      <c r="I2" s="194">
        <v>2021</v>
      </c>
    </row>
    <row r="3" spans="1:9" ht="18.75" customHeight="1" x14ac:dyDescent="0.3">
      <c r="A3" s="244"/>
      <c r="B3" s="165" t="s">
        <v>4</v>
      </c>
      <c r="C3" s="165" t="s">
        <v>8</v>
      </c>
      <c r="D3" s="165" t="s">
        <v>9</v>
      </c>
      <c r="E3" s="165" t="s">
        <v>13</v>
      </c>
      <c r="F3" s="165" t="s">
        <v>14</v>
      </c>
      <c r="G3" s="165" t="s">
        <v>18</v>
      </c>
      <c r="H3" s="172">
        <v>2020</v>
      </c>
      <c r="I3" s="172" t="s">
        <v>4</v>
      </c>
    </row>
    <row r="4" spans="1:9" ht="15.6" x14ac:dyDescent="0.3">
      <c r="A4" s="150" t="s">
        <v>78</v>
      </c>
      <c r="B4" s="186"/>
      <c r="C4" s="186"/>
      <c r="D4" s="151"/>
      <c r="E4" s="186"/>
      <c r="F4" s="151"/>
      <c r="G4" s="151"/>
      <c r="H4" s="171"/>
      <c r="I4" s="192"/>
    </row>
    <row r="5" spans="1:9" ht="15.6" x14ac:dyDescent="0.3">
      <c r="A5" s="161" t="s">
        <v>67</v>
      </c>
      <c r="B5" s="152">
        <v>836803.85599999991</v>
      </c>
      <c r="C5" s="152">
        <v>682231.94200000004</v>
      </c>
      <c r="D5" s="152">
        <f>B5+C5</f>
        <v>1519035.798</v>
      </c>
      <c r="E5" s="152">
        <v>589498.47000000009</v>
      </c>
      <c r="F5" s="152">
        <f>B5+C5+E5</f>
        <v>2108534.2680000002</v>
      </c>
      <c r="G5" s="152">
        <v>919925.00800000003</v>
      </c>
      <c r="H5" s="152">
        <f>B5+C5+E5+G5</f>
        <v>3028459.2760000001</v>
      </c>
      <c r="I5" s="152">
        <v>1164225.2750000001</v>
      </c>
    </row>
    <row r="6" spans="1:9" ht="15.6" x14ac:dyDescent="0.3">
      <c r="A6" s="161" t="s">
        <v>68</v>
      </c>
      <c r="B6" s="153">
        <v>350037.92300000001</v>
      </c>
      <c r="C6" s="153">
        <v>243871.90299999999</v>
      </c>
      <c r="D6" s="153">
        <f>B6+C6</f>
        <v>593909.826</v>
      </c>
      <c r="E6" s="153">
        <v>303671.93299999996</v>
      </c>
      <c r="F6" s="153">
        <f>B6+C6+E6</f>
        <v>897581.75899999996</v>
      </c>
      <c r="G6" s="153">
        <v>365407.11200000002</v>
      </c>
      <c r="H6" s="153">
        <f>B6+C6+E6+G6</f>
        <v>1262988.871</v>
      </c>
      <c r="I6" s="153">
        <v>432167.58100000006</v>
      </c>
    </row>
    <row r="7" spans="1:9" ht="15.6" x14ac:dyDescent="0.3">
      <c r="A7" s="162" t="s">
        <v>71</v>
      </c>
      <c r="B7" s="159">
        <f>SUM(B5:B6)</f>
        <v>1186841.7789999999</v>
      </c>
      <c r="C7" s="159">
        <f t="shared" ref="C7:H7" si="0">SUM(C5:C6)</f>
        <v>926103.84499999997</v>
      </c>
      <c r="D7" s="159">
        <f t="shared" si="0"/>
        <v>2112945.6239999998</v>
      </c>
      <c r="E7" s="159">
        <f t="shared" si="0"/>
        <v>893170.40300000005</v>
      </c>
      <c r="F7" s="159">
        <f t="shared" si="0"/>
        <v>3006116.0270000002</v>
      </c>
      <c r="G7" s="159">
        <f t="shared" si="0"/>
        <v>1285332.1200000001</v>
      </c>
      <c r="H7" s="159">
        <f t="shared" si="0"/>
        <v>4291448.1469999999</v>
      </c>
      <c r="I7" s="159">
        <f>SUM(I5:I6)</f>
        <v>1596392.8560000001</v>
      </c>
    </row>
    <row r="8" spans="1:9" ht="15.6" x14ac:dyDescent="0.3">
      <c r="A8" s="154" t="s">
        <v>79</v>
      </c>
      <c r="B8" s="186"/>
      <c r="C8" s="186"/>
      <c r="D8" s="151"/>
      <c r="E8" s="186"/>
      <c r="F8" s="151"/>
      <c r="G8" s="151"/>
      <c r="H8" s="171"/>
      <c r="I8" s="192"/>
    </row>
    <row r="9" spans="1:9" ht="15.6" x14ac:dyDescent="0.3">
      <c r="A9" s="163" t="s">
        <v>74</v>
      </c>
      <c r="B9" s="155">
        <v>12.048999999999999</v>
      </c>
      <c r="C9" s="155">
        <v>8.4446666666666665</v>
      </c>
      <c r="D9" s="155">
        <v>10.246833333333333</v>
      </c>
      <c r="E9" s="155">
        <v>13.738333333333333</v>
      </c>
      <c r="F9" s="155">
        <v>11.410666666666666</v>
      </c>
      <c r="G9" s="155">
        <v>22.112333333333332</v>
      </c>
      <c r="H9" s="155">
        <v>14.086083333333335</v>
      </c>
      <c r="I9" s="155">
        <v>28.670333333333332</v>
      </c>
    </row>
    <row r="10" spans="1:9" ht="15.6" x14ac:dyDescent="0.3">
      <c r="A10" s="163" t="s">
        <v>85</v>
      </c>
      <c r="B10" s="156">
        <v>0.5903333333333336</v>
      </c>
      <c r="C10" s="156">
        <v>0.62333333333333374</v>
      </c>
      <c r="D10" s="156">
        <v>0.60683333333333367</v>
      </c>
      <c r="E10" s="156">
        <v>1.0820000000000007</v>
      </c>
      <c r="F10" s="156">
        <v>0.76522222222222269</v>
      </c>
      <c r="G10" s="156">
        <v>1.9306666666666674</v>
      </c>
      <c r="H10" s="156">
        <v>1.0565833333333341</v>
      </c>
      <c r="I10" s="156">
        <v>3.8103333333333333</v>
      </c>
    </row>
    <row r="11" spans="1:9" ht="15.6" x14ac:dyDescent="0.3">
      <c r="A11" s="163" t="s">
        <v>80</v>
      </c>
      <c r="B11" s="157">
        <v>1.6020000000000003</v>
      </c>
      <c r="C11" s="157">
        <v>2.2476666666666665</v>
      </c>
      <c r="D11" s="157">
        <v>1.9248333333333334</v>
      </c>
      <c r="E11" s="157">
        <v>1.1320000000000001</v>
      </c>
      <c r="F11" s="157">
        <v>1.6605555555555558</v>
      </c>
      <c r="G11" s="157">
        <v>1.3969999999999998</v>
      </c>
      <c r="H11" s="157">
        <v>1.5946666666666671</v>
      </c>
      <c r="I11" s="157">
        <v>2.0196666666666667</v>
      </c>
    </row>
    <row r="12" spans="1:9" ht="15.6" x14ac:dyDescent="0.3">
      <c r="A12" s="163" t="s">
        <v>76</v>
      </c>
      <c r="B12" s="158">
        <v>69.430999999999997</v>
      </c>
      <c r="C12" s="158">
        <v>74.358666666666664</v>
      </c>
      <c r="D12" s="158">
        <v>71.894833333333338</v>
      </c>
      <c r="E12" s="158">
        <v>61.268333333333331</v>
      </c>
      <c r="F12" s="158">
        <v>68.352666666666678</v>
      </c>
      <c r="G12" s="158">
        <v>96.638666666666666</v>
      </c>
      <c r="H12" s="158">
        <v>75.424166666666679</v>
      </c>
      <c r="I12" s="158">
        <v>124.59466666666665</v>
      </c>
    </row>
    <row r="13" spans="1:9" ht="15.6" x14ac:dyDescent="0.3">
      <c r="A13" s="163" t="s">
        <v>81</v>
      </c>
      <c r="B13" s="158">
        <v>4.7233333333333336</v>
      </c>
      <c r="C13" s="158">
        <v>3.594666666666666</v>
      </c>
      <c r="D13" s="158">
        <v>4.1589999999999998</v>
      </c>
      <c r="E13" s="158">
        <v>5.913666666666666</v>
      </c>
      <c r="F13" s="158">
        <v>4.7438888888888879</v>
      </c>
      <c r="G13" s="158">
        <v>9.6463333333333328</v>
      </c>
      <c r="H13" s="158">
        <v>5.9695</v>
      </c>
      <c r="I13" s="158">
        <v>15.457000000000001</v>
      </c>
    </row>
    <row r="14" spans="1:9" ht="15.6" x14ac:dyDescent="0.3">
      <c r="A14" s="164" t="s">
        <v>71</v>
      </c>
      <c r="B14" s="160">
        <f>SUM(B9:B13)</f>
        <v>88.395666666666656</v>
      </c>
      <c r="C14" s="160">
        <f t="shared" ref="C14:H14" si="1">SUM(C9:C13)</f>
        <v>89.268999999999991</v>
      </c>
      <c r="D14" s="160">
        <f t="shared" si="1"/>
        <v>88.832333333333352</v>
      </c>
      <c r="E14" s="160">
        <f t="shared" si="1"/>
        <v>83.134333333333331</v>
      </c>
      <c r="F14" s="160">
        <f t="shared" si="1"/>
        <v>86.933000000000007</v>
      </c>
      <c r="G14" s="160">
        <f t="shared" si="1"/>
        <v>131.72499999999999</v>
      </c>
      <c r="H14" s="160">
        <f t="shared" si="1"/>
        <v>98.131000000000014</v>
      </c>
      <c r="I14" s="160">
        <f>SUM(I9:I13)</f>
        <v>174.55199999999996</v>
      </c>
    </row>
  </sheetData>
  <protectedRanges>
    <protectedRange password="CA04" sqref="A1:A4 B1:F7 G3:H4 I1:I7 A5:A14 B8:I14" name="Диапазон2"/>
    <protectedRange password="CA04" sqref="G5:H7" name="Диапазон2_1"/>
  </protectedRanges>
  <mergeCells count="3">
    <mergeCell ref="A1:I1"/>
    <mergeCell ref="B2:H2"/>
    <mergeCell ref="A2:A3"/>
  </mergeCells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Митюшкина Елена Павловна</cp:lastModifiedBy>
  <cp:lastPrinted>2020-10-23T13:38:44Z</cp:lastPrinted>
  <dcterms:created xsi:type="dcterms:W3CDTF">2019-05-24T06:43:52Z</dcterms:created>
  <dcterms:modified xsi:type="dcterms:W3CDTF">2021-07-28T14:10:22Z</dcterms:modified>
</cp:coreProperties>
</file>