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0\2 кв 2020\Производство\"/>
    </mc:Choice>
  </mc:AlternateContent>
  <bookViews>
    <workbookView xWindow="0" yWindow="0" windowWidth="28800" windowHeight="11100" activeTab="3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P28" i="1"/>
  <c r="Q28" i="1"/>
  <c r="Q22" i="1"/>
  <c r="P22" i="1"/>
  <c r="O22" i="1"/>
  <c r="O28" i="1"/>
  <c r="M28" i="1"/>
  <c r="L28" i="1"/>
  <c r="K28" i="1"/>
  <c r="M16" i="1"/>
  <c r="L16" i="1"/>
  <c r="K16" i="1"/>
  <c r="M22" i="1"/>
  <c r="L22" i="1"/>
  <c r="K22" i="1"/>
  <c r="R19" i="1"/>
  <c r="O32" i="1" l="1"/>
  <c r="R28" i="1"/>
  <c r="G17" i="6" l="1"/>
  <c r="N17" i="3" l="1"/>
  <c r="N18" i="3"/>
  <c r="K35" i="1"/>
  <c r="N6" i="1"/>
  <c r="G14" i="7" l="1"/>
  <c r="F14" i="7"/>
  <c r="E14" i="7"/>
  <c r="F7" i="7"/>
  <c r="E7" i="7"/>
  <c r="G6" i="7"/>
  <c r="G5" i="7"/>
  <c r="F17" i="6"/>
  <c r="E17" i="6"/>
  <c r="F10" i="6"/>
  <c r="E10" i="6"/>
  <c r="G9" i="6"/>
  <c r="G8" i="6"/>
  <c r="G7" i="6"/>
  <c r="G6" i="6"/>
  <c r="G5" i="6"/>
  <c r="R25" i="3"/>
  <c r="N25" i="3"/>
  <c r="Q23" i="3"/>
  <c r="P23" i="3"/>
  <c r="O23" i="3"/>
  <c r="M23" i="3"/>
  <c r="L23" i="3"/>
  <c r="K23" i="3"/>
  <c r="R22" i="3"/>
  <c r="N22" i="3"/>
  <c r="R21" i="3"/>
  <c r="N21" i="3"/>
  <c r="Q19" i="3"/>
  <c r="P19" i="3"/>
  <c r="O19" i="3"/>
  <c r="M19" i="3"/>
  <c r="L19" i="3"/>
  <c r="K19" i="3"/>
  <c r="R18" i="3"/>
  <c r="R17" i="3"/>
  <c r="S17" i="3" s="1"/>
  <c r="R16" i="3"/>
  <c r="N16" i="3"/>
  <c r="N19" i="3" s="1"/>
  <c r="Q14" i="3"/>
  <c r="P14" i="3"/>
  <c r="O14" i="3"/>
  <c r="M14" i="3"/>
  <c r="L14" i="3"/>
  <c r="K14" i="3"/>
  <c r="R13" i="3"/>
  <c r="N13" i="3"/>
  <c r="R12" i="3"/>
  <c r="N12" i="3"/>
  <c r="R11" i="3"/>
  <c r="N11" i="3"/>
  <c r="R10" i="3"/>
  <c r="N10" i="3"/>
  <c r="R9" i="3"/>
  <c r="N9" i="3"/>
  <c r="R8" i="3"/>
  <c r="N8" i="3"/>
  <c r="R7" i="3"/>
  <c r="N7" i="3"/>
  <c r="R6" i="3"/>
  <c r="N6" i="3"/>
  <c r="R5" i="3"/>
  <c r="N5" i="3"/>
  <c r="R5" i="1"/>
  <c r="Q36" i="1"/>
  <c r="P36" i="1"/>
  <c r="O36" i="1"/>
  <c r="M36" i="1"/>
  <c r="L36" i="1"/>
  <c r="K36" i="1"/>
  <c r="Q35" i="1"/>
  <c r="P35" i="1"/>
  <c r="O35" i="1"/>
  <c r="M35" i="1"/>
  <c r="L35" i="1"/>
  <c r="R30" i="1"/>
  <c r="N30" i="1"/>
  <c r="R27" i="1"/>
  <c r="N27" i="1"/>
  <c r="R26" i="1"/>
  <c r="N26" i="1"/>
  <c r="R25" i="1"/>
  <c r="N25" i="1"/>
  <c r="R24" i="1"/>
  <c r="N24" i="1"/>
  <c r="R21" i="1"/>
  <c r="N21" i="1"/>
  <c r="R20" i="1"/>
  <c r="N20" i="1"/>
  <c r="N19" i="1"/>
  <c r="R18" i="1"/>
  <c r="N18" i="1"/>
  <c r="Q16" i="1"/>
  <c r="P16" i="1"/>
  <c r="R15" i="1"/>
  <c r="N15" i="1"/>
  <c r="R14" i="1"/>
  <c r="N14" i="1"/>
  <c r="R13" i="1"/>
  <c r="N13" i="1"/>
  <c r="R12" i="1"/>
  <c r="N12" i="1"/>
  <c r="R11" i="1"/>
  <c r="N11" i="1"/>
  <c r="R10" i="1"/>
  <c r="N10" i="1"/>
  <c r="R9" i="1"/>
  <c r="N9" i="1"/>
  <c r="R8" i="1"/>
  <c r="N8" i="1"/>
  <c r="R7" i="1"/>
  <c r="N7" i="1"/>
  <c r="R6" i="1"/>
  <c r="N5" i="1"/>
  <c r="S10" i="1" l="1"/>
  <c r="S6" i="1"/>
  <c r="S8" i="1"/>
  <c r="R22" i="1"/>
  <c r="P32" i="1"/>
  <c r="P33" i="1" s="1"/>
  <c r="Q32" i="1"/>
  <c r="R19" i="3"/>
  <c r="G7" i="7"/>
  <c r="M27" i="3"/>
  <c r="M28" i="3" s="1"/>
  <c r="S25" i="1"/>
  <c r="S27" i="1"/>
  <c r="N16" i="1"/>
  <c r="S5" i="1"/>
  <c r="G10" i="6"/>
  <c r="R23" i="3"/>
  <c r="P27" i="3"/>
  <c r="S21" i="3"/>
  <c r="O27" i="3"/>
  <c r="O28" i="3" s="1"/>
  <c r="Q27" i="3"/>
  <c r="Q28" i="3" s="1"/>
  <c r="L27" i="3"/>
  <c r="L28" i="3" s="1"/>
  <c r="N23" i="3"/>
  <c r="S16" i="3"/>
  <c r="K27" i="3"/>
  <c r="K28" i="3" s="1"/>
  <c r="S5" i="3"/>
  <c r="S9" i="3"/>
  <c r="S13" i="3"/>
  <c r="S7" i="3"/>
  <c r="N14" i="3"/>
  <c r="R14" i="3"/>
  <c r="S8" i="3"/>
  <c r="S12" i="3"/>
  <c r="S25" i="3"/>
  <c r="S11" i="3"/>
  <c r="S18" i="3"/>
  <c r="S6" i="3"/>
  <c r="S10" i="3"/>
  <c r="S22" i="3"/>
  <c r="S20" i="1"/>
  <c r="S14" i="1"/>
  <c r="R16" i="1"/>
  <c r="N28" i="1"/>
  <c r="S12" i="1"/>
  <c r="S15" i="1"/>
  <c r="M32" i="1"/>
  <c r="M33" i="1" s="1"/>
  <c r="S30" i="1"/>
  <c r="O33" i="1"/>
  <c r="K32" i="1"/>
  <c r="K33" i="1" s="1"/>
  <c r="N22" i="1"/>
  <c r="S18" i="1"/>
  <c r="S19" i="1"/>
  <c r="N35" i="1"/>
  <c r="S7" i="1"/>
  <c r="S9" i="1"/>
  <c r="S11" i="1"/>
  <c r="S13" i="1"/>
  <c r="N36" i="1"/>
  <c r="L32" i="1"/>
  <c r="L33" i="1" s="1"/>
  <c r="R35" i="1"/>
  <c r="R36" i="1"/>
  <c r="S21" i="1"/>
  <c r="S24" i="1"/>
  <c r="S26" i="1"/>
  <c r="R27" i="3" l="1"/>
  <c r="N32" i="1"/>
  <c r="R32" i="1"/>
  <c r="Q33" i="1"/>
  <c r="S35" i="1"/>
  <c r="S36" i="1"/>
  <c r="P28" i="3"/>
  <c r="N27" i="3"/>
  <c r="S23" i="3"/>
  <c r="S19" i="3"/>
  <c r="S14" i="3"/>
  <c r="S28" i="1"/>
  <c r="S22" i="1"/>
  <c r="S16" i="1"/>
  <c r="S27" i="3" l="1"/>
  <c r="S32" i="1"/>
  <c r="N28" i="3"/>
  <c r="N33" i="1"/>
  <c r="R28" i="3"/>
  <c r="S28" i="3"/>
  <c r="R33" i="1"/>
  <c r="S33" i="1" l="1"/>
  <c r="I14" i="1" l="1"/>
  <c r="C7" i="7" l="1"/>
  <c r="D6" i="7"/>
  <c r="C14" i="7"/>
  <c r="D5" i="7"/>
  <c r="B14" i="7"/>
  <c r="B7" i="7"/>
  <c r="C17" i="6"/>
  <c r="C10" i="6"/>
  <c r="D9" i="6"/>
  <c r="D8" i="6"/>
  <c r="D7" i="6"/>
  <c r="D6" i="6"/>
  <c r="D5" i="6"/>
  <c r="B17" i="6"/>
  <c r="B10" i="6"/>
  <c r="I25" i="3"/>
  <c r="E25" i="3"/>
  <c r="H23" i="3"/>
  <c r="G23" i="3"/>
  <c r="F23" i="3"/>
  <c r="H19" i="3"/>
  <c r="G19" i="3"/>
  <c r="F19" i="3"/>
  <c r="H14" i="3"/>
  <c r="G14" i="3"/>
  <c r="F14" i="3"/>
  <c r="I22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E22" i="3"/>
  <c r="E21" i="3"/>
  <c r="E18" i="3"/>
  <c r="E17" i="3"/>
  <c r="E16" i="3"/>
  <c r="E13" i="3"/>
  <c r="E12" i="3"/>
  <c r="E11" i="3"/>
  <c r="E10" i="3"/>
  <c r="E9" i="3"/>
  <c r="E8" i="3"/>
  <c r="E7" i="3"/>
  <c r="E6" i="3"/>
  <c r="E5" i="3"/>
  <c r="B14" i="3"/>
  <c r="D19" i="3"/>
  <c r="C19" i="3"/>
  <c r="D23" i="3"/>
  <c r="C23" i="3"/>
  <c r="B23" i="3"/>
  <c r="B19" i="3"/>
  <c r="D14" i="3"/>
  <c r="C14" i="3"/>
  <c r="D7" i="7" l="1"/>
  <c r="J6" i="3"/>
  <c r="E23" i="3"/>
  <c r="B27" i="3"/>
  <c r="B28" i="3" s="1"/>
  <c r="I23" i="3"/>
  <c r="J22" i="3"/>
  <c r="J25" i="3"/>
  <c r="J18" i="3"/>
  <c r="I19" i="3"/>
  <c r="J17" i="3"/>
  <c r="F27" i="3"/>
  <c r="F28" i="3" s="1"/>
  <c r="J16" i="3"/>
  <c r="G27" i="3"/>
  <c r="G28" i="3" s="1"/>
  <c r="H27" i="3"/>
  <c r="H28" i="3" s="1"/>
  <c r="J7" i="3"/>
  <c r="I14" i="3"/>
  <c r="D17" i="6"/>
  <c r="D10" i="6"/>
  <c r="D14" i="7"/>
  <c r="J21" i="3"/>
  <c r="E19" i="3"/>
  <c r="J11" i="3"/>
  <c r="J12" i="3"/>
  <c r="J5" i="3"/>
  <c r="J9" i="3"/>
  <c r="J13" i="3"/>
  <c r="E14" i="3"/>
  <c r="J8" i="3"/>
  <c r="J10" i="3"/>
  <c r="C27" i="3"/>
  <c r="C28" i="3" s="1"/>
  <c r="D27" i="3"/>
  <c r="D28" i="3" s="1"/>
  <c r="E27" i="3" l="1"/>
  <c r="J23" i="3"/>
  <c r="J19" i="3"/>
  <c r="I27" i="3"/>
  <c r="I28" i="3" s="1"/>
  <c r="J14" i="3"/>
  <c r="J27" i="3" l="1"/>
  <c r="E28" i="3"/>
  <c r="I24" i="1"/>
  <c r="I30" i="1"/>
  <c r="E30" i="1"/>
  <c r="H28" i="1"/>
  <c r="G28" i="1"/>
  <c r="F28" i="1"/>
  <c r="H22" i="1"/>
  <c r="G22" i="1"/>
  <c r="F22" i="1"/>
  <c r="H16" i="1"/>
  <c r="G16" i="1"/>
  <c r="F16" i="1"/>
  <c r="I27" i="1"/>
  <c r="I26" i="1"/>
  <c r="I25" i="1"/>
  <c r="I21" i="1"/>
  <c r="I20" i="1"/>
  <c r="I19" i="1"/>
  <c r="I18" i="1"/>
  <c r="I15" i="1"/>
  <c r="I13" i="1"/>
  <c r="I12" i="1"/>
  <c r="I11" i="1"/>
  <c r="I10" i="1"/>
  <c r="I9" i="1"/>
  <c r="I8" i="1"/>
  <c r="I7" i="1"/>
  <c r="I6" i="1"/>
  <c r="I5" i="1"/>
  <c r="E27" i="1"/>
  <c r="E26" i="1"/>
  <c r="E25" i="1"/>
  <c r="E24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6" i="1"/>
  <c r="E5" i="1"/>
  <c r="H36" i="1"/>
  <c r="G36" i="1"/>
  <c r="F36" i="1"/>
  <c r="D36" i="1"/>
  <c r="C36" i="1"/>
  <c r="B36" i="1"/>
  <c r="H35" i="1"/>
  <c r="G35" i="1"/>
  <c r="F35" i="1"/>
  <c r="D35" i="1"/>
  <c r="C35" i="1"/>
  <c r="B35" i="1"/>
  <c r="D28" i="1"/>
  <c r="C28" i="1"/>
  <c r="B28" i="1"/>
  <c r="D22" i="1"/>
  <c r="C22" i="1"/>
  <c r="B22" i="1"/>
  <c r="D16" i="1"/>
  <c r="C16" i="1"/>
  <c r="B16" i="1"/>
  <c r="J19" i="1" l="1"/>
  <c r="J28" i="3"/>
  <c r="J18" i="1"/>
  <c r="J25" i="1"/>
  <c r="B32" i="1"/>
  <c r="B33" i="1" s="1"/>
  <c r="J21" i="1"/>
  <c r="J5" i="1"/>
  <c r="J9" i="1"/>
  <c r="J6" i="1"/>
  <c r="J7" i="1"/>
  <c r="J11" i="1"/>
  <c r="J20" i="1"/>
  <c r="J24" i="1"/>
  <c r="J10" i="1"/>
  <c r="J30" i="1"/>
  <c r="I28" i="1"/>
  <c r="J27" i="1"/>
  <c r="J26" i="1"/>
  <c r="H32" i="1"/>
  <c r="H33" i="1" s="1"/>
  <c r="I22" i="1"/>
  <c r="J15" i="1"/>
  <c r="J14" i="1"/>
  <c r="I36" i="1"/>
  <c r="I16" i="1"/>
  <c r="G32" i="1"/>
  <c r="G33" i="1" s="1"/>
  <c r="E28" i="1"/>
  <c r="D32" i="1"/>
  <c r="D33" i="1" s="1"/>
  <c r="E22" i="1"/>
  <c r="J13" i="1"/>
  <c r="E36" i="1"/>
  <c r="F32" i="1"/>
  <c r="I35" i="1"/>
  <c r="J8" i="1"/>
  <c r="J12" i="1"/>
  <c r="E16" i="1"/>
  <c r="E35" i="1"/>
  <c r="C32" i="1"/>
  <c r="C33" i="1" s="1"/>
  <c r="E32" i="1" l="1"/>
  <c r="J28" i="1"/>
  <c r="J22" i="1"/>
  <c r="J36" i="1"/>
  <c r="J16" i="1"/>
  <c r="F33" i="1"/>
  <c r="I32" i="1"/>
  <c r="J35" i="1"/>
  <c r="E33" i="1" l="1"/>
  <c r="I33" i="1"/>
  <c r="J32" i="1"/>
  <c r="J33" i="1" l="1"/>
</calcChain>
</file>

<file path=xl/sharedStrings.xml><?xml version="1.0" encoding="utf-8"?>
<sst xmlns="http://schemas.openxmlformats.org/spreadsheetml/2006/main" count="216" uniqueCount="82">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</sst>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</cellStyleXfs>
  <cellXfs count="238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3" fontId="9" fillId="0" borderId="47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0" fontId="6" fillId="0" borderId="23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0" borderId="24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65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2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70" xfId="1" applyFont="1" applyFill="1" applyBorder="1" applyAlignment="1">
      <alignment horizontal="left" vertical="center" wrapText="1"/>
    </xf>
    <xf numFmtId="0" fontId="17" fillId="4" borderId="61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0" fontId="6" fillId="0" borderId="5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7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7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7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4" fontId="9" fillId="0" borderId="60" xfId="0" applyNumberFormat="1" applyFont="1" applyBorder="1" applyAlignment="1">
      <alignment horizontal="center"/>
    </xf>
    <xf numFmtId="0" fontId="6" fillId="0" borderId="15" xfId="0" applyFont="1" applyBorder="1" applyAlignment="1" applyProtection="1">
      <alignment vertical="center"/>
    </xf>
    <xf numFmtId="0" fontId="4" fillId="4" borderId="68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8" xfId="1" applyFont="1" applyFill="1" applyBorder="1" applyAlignment="1">
      <alignment horizontal="center" vertical="center" wrapText="1"/>
    </xf>
    <xf numFmtId="0" fontId="14" fillId="4" borderId="71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0" fontId="3" fillId="4" borderId="0" xfId="1" applyFont="1" applyFill="1" applyBorder="1" applyAlignment="1">
      <alignment horizontal="center" vertical="center"/>
    </xf>
    <xf numFmtId="0" fontId="0" fillId="0" borderId="0" xfId="0"/>
    <xf numFmtId="9" fontId="0" fillId="3" borderId="0" xfId="3" applyFont="1" applyFill="1"/>
    <xf numFmtId="0" fontId="0" fillId="0" borderId="0" xfId="0"/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0" fontId="4" fillId="4" borderId="54" xfId="1" applyFont="1" applyFill="1" applyBorder="1" applyAlignment="1">
      <alignment horizontal="center" vertical="center"/>
    </xf>
    <xf numFmtId="0" fontId="4" fillId="4" borderId="69" xfId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166" fontId="0" fillId="0" borderId="0" xfId="3" applyNumberFormat="1" applyFont="1"/>
    <xf numFmtId="3" fontId="0" fillId="3" borderId="19" xfId="0" applyNumberFormat="1" applyFill="1" applyBorder="1" applyAlignment="1" applyProtection="1"/>
    <xf numFmtId="0" fontId="0" fillId="0" borderId="15" xfId="0" applyBorder="1"/>
    <xf numFmtId="0" fontId="0" fillId="0" borderId="0" xfId="0" applyBorder="1"/>
    <xf numFmtId="0" fontId="4" fillId="4" borderId="4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/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3" fillId="4" borderId="72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4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37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7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3" fillId="4" borderId="5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44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54" xfId="1" applyFont="1" applyFill="1" applyBorder="1" applyAlignment="1">
      <alignment horizontal="center" vertical="center"/>
    </xf>
    <xf numFmtId="0" fontId="13" fillId="4" borderId="63" xfId="1" applyFont="1" applyFill="1" applyBorder="1" applyAlignment="1">
      <alignment horizontal="center" wrapText="1"/>
    </xf>
    <xf numFmtId="0" fontId="13" fillId="4" borderId="64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13" fillId="4" borderId="53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3" fillId="4" borderId="73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</cellXfs>
  <cellStyles count="11">
    <cellStyle name="Акцент1" xfId="1" builtinId="29"/>
    <cellStyle name="Обычный" xfId="0" builtinId="0"/>
    <cellStyle name="Обычный 2" xfId="5"/>
    <cellStyle name="Обычный 3" xfId="4"/>
    <cellStyle name="Обычный 4" xfId="6"/>
    <cellStyle name="Обычный 5" xfId="7"/>
    <cellStyle name="Обычный 6" xfId="8"/>
    <cellStyle name="Обычный 7" xfId="9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39" sqref="H39"/>
    </sheetView>
  </sheetViews>
  <sheetFormatPr defaultColWidth="9.140625" defaultRowHeight="15" x14ac:dyDescent="0.25"/>
  <cols>
    <col min="1" max="1" width="50.85546875" style="43" bestFit="1" customWidth="1"/>
    <col min="2" max="2" width="12.5703125" style="43" customWidth="1"/>
    <col min="3" max="3" width="12.85546875" style="43" customWidth="1"/>
    <col min="4" max="4" width="12.7109375" style="43" customWidth="1"/>
    <col min="5" max="5" width="13" style="43" customWidth="1"/>
    <col min="6" max="6" width="12.85546875" style="43" customWidth="1"/>
    <col min="7" max="7" width="11.85546875" style="43" customWidth="1"/>
    <col min="8" max="8" width="12.7109375" style="43" customWidth="1"/>
    <col min="9" max="9" width="12.140625" style="43" customWidth="1"/>
    <col min="10" max="10" width="12.7109375" style="43" customWidth="1"/>
    <col min="11" max="11" width="12.5703125" style="43" customWidth="1"/>
    <col min="12" max="12" width="12.85546875" style="43" customWidth="1"/>
    <col min="13" max="13" width="12.7109375" style="43" customWidth="1"/>
    <col min="14" max="14" width="13" style="43" customWidth="1"/>
    <col min="15" max="15" width="12.85546875" style="43" customWidth="1"/>
    <col min="16" max="16" width="11.85546875" style="43" customWidth="1"/>
    <col min="17" max="17" width="12.7109375" style="43" customWidth="1"/>
    <col min="18" max="18" width="12.140625" style="43" customWidth="1"/>
    <col min="19" max="19" width="12.7109375" style="43" customWidth="1"/>
    <col min="20" max="16384" width="9.140625" style="43"/>
  </cols>
  <sheetData>
    <row r="1" spans="1:19" ht="21" x14ac:dyDescent="0.25">
      <c r="A1" s="193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5"/>
    </row>
    <row r="2" spans="1:19" ht="21" x14ac:dyDescent="0.25">
      <c r="A2" s="199"/>
      <c r="B2" s="196">
        <v>2019</v>
      </c>
      <c r="C2" s="197"/>
      <c r="D2" s="197"/>
      <c r="E2" s="197"/>
      <c r="F2" s="197"/>
      <c r="G2" s="197"/>
      <c r="H2" s="197"/>
      <c r="I2" s="197"/>
      <c r="J2" s="198"/>
      <c r="K2" s="197">
        <v>2020</v>
      </c>
      <c r="L2" s="197"/>
      <c r="M2" s="197"/>
      <c r="N2" s="197"/>
      <c r="O2" s="197"/>
      <c r="P2" s="197"/>
      <c r="Q2" s="197"/>
      <c r="R2" s="197"/>
      <c r="S2" s="201"/>
    </row>
    <row r="3" spans="1:19" ht="15.75" x14ac:dyDescent="0.25">
      <c r="A3" s="200"/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1" t="s">
        <v>6</v>
      </c>
      <c r="H3" s="51" t="s">
        <v>7</v>
      </c>
      <c r="I3" s="50" t="s">
        <v>8</v>
      </c>
      <c r="J3" s="50" t="s">
        <v>9</v>
      </c>
      <c r="K3" s="191" t="s">
        <v>1</v>
      </c>
      <c r="L3" s="50" t="s">
        <v>2</v>
      </c>
      <c r="M3" s="50" t="s">
        <v>3</v>
      </c>
      <c r="N3" s="50" t="s">
        <v>4</v>
      </c>
      <c r="O3" s="50" t="s">
        <v>5</v>
      </c>
      <c r="P3" s="51" t="s">
        <v>6</v>
      </c>
      <c r="Q3" s="51" t="s">
        <v>7</v>
      </c>
      <c r="R3" s="50" t="s">
        <v>8</v>
      </c>
      <c r="S3" s="54" t="s">
        <v>9</v>
      </c>
    </row>
    <row r="4" spans="1:19" ht="18.75" x14ac:dyDescent="0.25">
      <c r="A4" s="28" t="s">
        <v>10</v>
      </c>
      <c r="B4" s="29"/>
      <c r="C4" s="30"/>
      <c r="D4" s="30"/>
      <c r="E4" s="31"/>
      <c r="F4" s="30"/>
      <c r="G4" s="30"/>
      <c r="H4" s="30"/>
      <c r="I4" s="30"/>
      <c r="J4" s="30"/>
      <c r="K4" s="29"/>
      <c r="L4" s="30"/>
      <c r="M4" s="30"/>
      <c r="N4" s="31"/>
      <c r="O4" s="30"/>
      <c r="P4" s="30"/>
      <c r="Q4" s="30"/>
      <c r="R4" s="30"/>
      <c r="S4" s="55"/>
    </row>
    <row r="5" spans="1:19" ht="15.75" x14ac:dyDescent="0.25">
      <c r="A5" s="8" t="s">
        <v>11</v>
      </c>
      <c r="B5" s="16">
        <v>77719.107000000004</v>
      </c>
      <c r="C5" s="16">
        <v>62871.281000000003</v>
      </c>
      <c r="D5" s="17">
        <v>51656.487999999998</v>
      </c>
      <c r="E5" s="23">
        <f>SUM(B5:D5)</f>
        <v>192246.87599999999</v>
      </c>
      <c r="F5" s="16">
        <v>45050.228999999999</v>
      </c>
      <c r="G5" s="16">
        <v>25794.507000000001</v>
      </c>
      <c r="H5" s="16">
        <v>17289.791000000001</v>
      </c>
      <c r="I5" s="23">
        <f>SUM(F5:H5)</f>
        <v>88134.527000000002</v>
      </c>
      <c r="J5" s="23">
        <f>E5+I5</f>
        <v>280381.40299999999</v>
      </c>
      <c r="K5" s="16">
        <v>64319.794999999998</v>
      </c>
      <c r="L5" s="16">
        <v>47043.514000000003</v>
      </c>
      <c r="M5" s="17">
        <v>66451.337</v>
      </c>
      <c r="N5" s="23">
        <f>SUM(K5:M5)</f>
        <v>177814.64600000001</v>
      </c>
      <c r="O5" s="16">
        <v>60742.993000000002</v>
      </c>
      <c r="P5" s="16">
        <v>18473.285</v>
      </c>
      <c r="Q5" s="16">
        <v>75.457999999999998</v>
      </c>
      <c r="R5" s="23">
        <f>SUM(O5:Q5)</f>
        <v>79291.736000000004</v>
      </c>
      <c r="S5" s="23">
        <f t="shared" ref="S5:S15" si="0">N5+R5</f>
        <v>257106.38200000001</v>
      </c>
    </row>
    <row r="6" spans="1:19" ht="15.75" x14ac:dyDescent="0.25">
      <c r="A6" s="9" t="s">
        <v>12</v>
      </c>
      <c r="B6" s="18">
        <v>426246.10600000003</v>
      </c>
      <c r="C6" s="19">
        <v>319231.88400000002</v>
      </c>
      <c r="D6" s="19">
        <v>364902.46399999998</v>
      </c>
      <c r="E6" s="24">
        <f t="shared" ref="E6:E15" si="1">SUM(B6:D6)</f>
        <v>1110380.4539999999</v>
      </c>
      <c r="F6" s="18">
        <v>293773.48800000001</v>
      </c>
      <c r="G6" s="19">
        <v>206741.03700000001</v>
      </c>
      <c r="H6" s="18">
        <v>215899.48800000001</v>
      </c>
      <c r="I6" s="24">
        <f t="shared" ref="I6:I15" si="2">SUM(F6:H6)</f>
        <v>716414.01300000004</v>
      </c>
      <c r="J6" s="24">
        <f t="shared" ref="J6:J14" si="3">E6+I6</f>
        <v>1826794.4669999999</v>
      </c>
      <c r="K6" s="18">
        <v>384017.71899999998</v>
      </c>
      <c r="L6" s="19">
        <v>299622.95</v>
      </c>
      <c r="M6" s="19">
        <v>324502.038</v>
      </c>
      <c r="N6" s="24">
        <f>SUM(K6:M6)</f>
        <v>1008142.7069999999</v>
      </c>
      <c r="O6" s="18">
        <v>198821.06400000001</v>
      </c>
      <c r="P6" s="19">
        <v>269720.10499999998</v>
      </c>
      <c r="Q6" s="18">
        <v>162432.80600000001</v>
      </c>
      <c r="R6" s="24">
        <f t="shared" ref="R6:R13" si="4">SUM(O6:Q6)</f>
        <v>630973.97499999998</v>
      </c>
      <c r="S6" s="24">
        <f t="shared" si="0"/>
        <v>1639116.682</v>
      </c>
    </row>
    <row r="7" spans="1:19" ht="15.75" x14ac:dyDescent="0.25">
      <c r="A7" s="9" t="s">
        <v>13</v>
      </c>
      <c r="B7" s="18">
        <v>100605.07799999999</v>
      </c>
      <c r="C7" s="18">
        <v>86754.695999999996</v>
      </c>
      <c r="D7" s="19">
        <v>96408.023000000001</v>
      </c>
      <c r="E7" s="24">
        <f t="shared" si="1"/>
        <v>283767.79699999996</v>
      </c>
      <c r="F7" s="18">
        <v>78156.645000000004</v>
      </c>
      <c r="G7" s="18">
        <v>55158.641000000003</v>
      </c>
      <c r="H7" s="18">
        <v>27403.78</v>
      </c>
      <c r="I7" s="24">
        <f t="shared" si="2"/>
        <v>160719.06600000002</v>
      </c>
      <c r="J7" s="24">
        <f t="shared" si="3"/>
        <v>444486.86300000001</v>
      </c>
      <c r="K7" s="18">
        <v>88275.414000000004</v>
      </c>
      <c r="L7" s="18">
        <v>87757.460999999996</v>
      </c>
      <c r="M7" s="19">
        <v>92779.1</v>
      </c>
      <c r="N7" s="24">
        <f t="shared" ref="N7:N15" si="5">SUM(K7:M7)</f>
        <v>268811.97499999998</v>
      </c>
      <c r="O7" s="18">
        <v>86036.921000000002</v>
      </c>
      <c r="P7" s="18">
        <v>42166.444000000003</v>
      </c>
      <c r="Q7" s="18">
        <v>15846.852000000001</v>
      </c>
      <c r="R7" s="24">
        <f t="shared" si="4"/>
        <v>144050.217</v>
      </c>
      <c r="S7" s="24">
        <f t="shared" si="0"/>
        <v>412862.19199999998</v>
      </c>
    </row>
    <row r="8" spans="1:19" ht="15.75" x14ac:dyDescent="0.25">
      <c r="A8" s="9" t="s">
        <v>14</v>
      </c>
      <c r="B8" s="18">
        <v>158891.53</v>
      </c>
      <c r="C8" s="18">
        <v>121119.887</v>
      </c>
      <c r="D8" s="19">
        <v>124656.66</v>
      </c>
      <c r="E8" s="24">
        <f t="shared" si="1"/>
        <v>404668.07700000005</v>
      </c>
      <c r="F8" s="18">
        <v>123861.526</v>
      </c>
      <c r="G8" s="18">
        <v>138853.64799999999</v>
      </c>
      <c r="H8" s="18">
        <v>103042.94</v>
      </c>
      <c r="I8" s="24">
        <f t="shared" si="2"/>
        <v>365758.114</v>
      </c>
      <c r="J8" s="24">
        <f t="shared" si="3"/>
        <v>770426.19100000011</v>
      </c>
      <c r="K8" s="18">
        <v>178564.929</v>
      </c>
      <c r="L8" s="18">
        <v>194470.61499999999</v>
      </c>
      <c r="M8" s="19">
        <v>222057.16899999999</v>
      </c>
      <c r="N8" s="24">
        <f t="shared" si="5"/>
        <v>595092.71299999999</v>
      </c>
      <c r="O8" s="18">
        <v>182331.45699999999</v>
      </c>
      <c r="P8" s="18">
        <v>122878.219</v>
      </c>
      <c r="Q8" s="18">
        <v>109747.458</v>
      </c>
      <c r="R8" s="24">
        <f t="shared" si="4"/>
        <v>414957.13399999996</v>
      </c>
      <c r="S8" s="24">
        <f t="shared" si="0"/>
        <v>1010049.847</v>
      </c>
    </row>
    <row r="9" spans="1:19" ht="15.75" x14ac:dyDescent="0.25">
      <c r="A9" s="9" t="s">
        <v>15</v>
      </c>
      <c r="B9" s="18">
        <v>166855.16500000001</v>
      </c>
      <c r="C9" s="18">
        <v>142911.38699999999</v>
      </c>
      <c r="D9" s="19">
        <v>150597.038</v>
      </c>
      <c r="E9" s="24">
        <f t="shared" si="1"/>
        <v>460363.59</v>
      </c>
      <c r="F9" s="18">
        <v>113167.15399999999</v>
      </c>
      <c r="G9" s="18">
        <v>71990.476999999999</v>
      </c>
      <c r="H9" s="18">
        <v>25211.016</v>
      </c>
      <c r="I9" s="24">
        <f t="shared" si="2"/>
        <v>210368.647</v>
      </c>
      <c r="J9" s="24">
        <f t="shared" si="3"/>
        <v>670732.23699999996</v>
      </c>
      <c r="K9" s="18">
        <v>125143.268</v>
      </c>
      <c r="L9" s="18">
        <v>118536.79</v>
      </c>
      <c r="M9" s="19">
        <v>133940.992</v>
      </c>
      <c r="N9" s="24">
        <f t="shared" si="5"/>
        <v>377621.05</v>
      </c>
      <c r="O9" s="18">
        <v>123774.567</v>
      </c>
      <c r="P9" s="18">
        <v>60898.091999999997</v>
      </c>
      <c r="Q9" s="18">
        <v>31409.308000000001</v>
      </c>
      <c r="R9" s="24">
        <f t="shared" si="4"/>
        <v>216081.96699999998</v>
      </c>
      <c r="S9" s="24">
        <f t="shared" si="0"/>
        <v>593703.01699999999</v>
      </c>
    </row>
    <row r="10" spans="1:19" ht="15.75" x14ac:dyDescent="0.25">
      <c r="A10" s="9" t="s">
        <v>16</v>
      </c>
      <c r="B10" s="18">
        <v>108567.95</v>
      </c>
      <c r="C10" s="18">
        <v>87889.297999999995</v>
      </c>
      <c r="D10" s="19">
        <v>120928.416</v>
      </c>
      <c r="E10" s="24">
        <f t="shared" si="1"/>
        <v>317385.66399999999</v>
      </c>
      <c r="F10" s="18">
        <v>114533.52</v>
      </c>
      <c r="G10" s="18">
        <v>114106.302</v>
      </c>
      <c r="H10" s="18">
        <v>67804.434999999998</v>
      </c>
      <c r="I10" s="24">
        <f t="shared" si="2"/>
        <v>296444.25699999998</v>
      </c>
      <c r="J10" s="24">
        <f t="shared" si="3"/>
        <v>613829.92099999997</v>
      </c>
      <c r="K10" s="18">
        <v>85322.544999999998</v>
      </c>
      <c r="L10" s="18">
        <v>84053.251999999993</v>
      </c>
      <c r="M10" s="19">
        <v>79538.801999999996</v>
      </c>
      <c r="N10" s="24">
        <f t="shared" si="5"/>
        <v>248914.59899999999</v>
      </c>
      <c r="O10" s="18">
        <v>67454.047999999995</v>
      </c>
      <c r="P10" s="18">
        <v>30040.861000000001</v>
      </c>
      <c r="Q10" s="18">
        <v>11996.121999999999</v>
      </c>
      <c r="R10" s="24">
        <f t="shared" si="4"/>
        <v>109491.031</v>
      </c>
      <c r="S10" s="24">
        <f t="shared" si="0"/>
        <v>358405.63</v>
      </c>
    </row>
    <row r="11" spans="1:19" ht="15.75" x14ac:dyDescent="0.25">
      <c r="A11" s="9" t="s">
        <v>17</v>
      </c>
      <c r="B11" s="18">
        <v>275654.51199999999</v>
      </c>
      <c r="C11" s="18">
        <v>212904.24</v>
      </c>
      <c r="D11" s="19">
        <v>224271.52799999999</v>
      </c>
      <c r="E11" s="24">
        <f t="shared" si="1"/>
        <v>712830.28</v>
      </c>
      <c r="F11" s="18">
        <v>186627.56</v>
      </c>
      <c r="G11" s="18">
        <v>132488.16099999999</v>
      </c>
      <c r="H11" s="18">
        <v>95128.76</v>
      </c>
      <c r="I11" s="24">
        <f t="shared" si="2"/>
        <v>414244.48100000003</v>
      </c>
      <c r="J11" s="24">
        <f t="shared" si="3"/>
        <v>1127074.7609999999</v>
      </c>
      <c r="K11" s="18">
        <v>219163.5</v>
      </c>
      <c r="L11" s="18">
        <v>212395.36</v>
      </c>
      <c r="M11" s="19">
        <v>199243.655</v>
      </c>
      <c r="N11" s="24">
        <f t="shared" si="5"/>
        <v>630802.51500000001</v>
      </c>
      <c r="O11" s="18">
        <v>183884.72</v>
      </c>
      <c r="P11" s="18">
        <v>136789.64000000001</v>
      </c>
      <c r="Q11" s="18">
        <v>67301.399999999994</v>
      </c>
      <c r="R11" s="24">
        <f t="shared" si="4"/>
        <v>387975.76</v>
      </c>
      <c r="S11" s="24">
        <f t="shared" si="0"/>
        <v>1018778.275</v>
      </c>
    </row>
    <row r="12" spans="1:19" ht="15.75" x14ac:dyDescent="0.25">
      <c r="A12" s="9" t="s">
        <v>18</v>
      </c>
      <c r="B12" s="18">
        <v>609144.39199999999</v>
      </c>
      <c r="C12" s="18">
        <v>477020.35100000002</v>
      </c>
      <c r="D12" s="19">
        <v>496376.66200000001</v>
      </c>
      <c r="E12" s="24">
        <f t="shared" si="1"/>
        <v>1582541.405</v>
      </c>
      <c r="F12" s="18">
        <v>351128.55599999998</v>
      </c>
      <c r="G12" s="18">
        <v>352888.12400000001</v>
      </c>
      <c r="H12" s="18">
        <v>242512.18100000001</v>
      </c>
      <c r="I12" s="24">
        <f t="shared" si="2"/>
        <v>946528.86099999992</v>
      </c>
      <c r="J12" s="24">
        <f t="shared" si="3"/>
        <v>2529070.2659999998</v>
      </c>
      <c r="K12" s="18">
        <v>426053.06</v>
      </c>
      <c r="L12" s="18">
        <v>372958.06599999999</v>
      </c>
      <c r="M12" s="19">
        <v>423868.44400000002</v>
      </c>
      <c r="N12" s="24">
        <f t="shared" si="5"/>
        <v>1222879.5699999998</v>
      </c>
      <c r="O12" s="18">
        <v>388140.87300000002</v>
      </c>
      <c r="P12" s="18">
        <v>272804.321</v>
      </c>
      <c r="Q12" s="18">
        <v>125086.03200000001</v>
      </c>
      <c r="R12" s="24">
        <f t="shared" si="4"/>
        <v>786031.22600000002</v>
      </c>
      <c r="S12" s="24">
        <f t="shared" si="0"/>
        <v>2008910.7959999999</v>
      </c>
    </row>
    <row r="13" spans="1:19" ht="15.75" x14ac:dyDescent="0.25">
      <c r="A13" s="9" t="s">
        <v>19</v>
      </c>
      <c r="B13" s="18">
        <v>33338.756999999998</v>
      </c>
      <c r="C13" s="18">
        <v>36265.076999999997</v>
      </c>
      <c r="D13" s="19">
        <v>60651.938999999998</v>
      </c>
      <c r="E13" s="24">
        <f t="shared" si="1"/>
        <v>130255.773</v>
      </c>
      <c r="F13" s="18">
        <v>67559.945999999996</v>
      </c>
      <c r="G13" s="18">
        <v>54814.235999999997</v>
      </c>
      <c r="H13" s="18">
        <v>42498.173999999999</v>
      </c>
      <c r="I13" s="24">
        <f t="shared" si="2"/>
        <v>164872.356</v>
      </c>
      <c r="J13" s="24">
        <f t="shared" si="3"/>
        <v>295128.12900000002</v>
      </c>
      <c r="K13" s="18">
        <v>61701.014999999999</v>
      </c>
      <c r="L13" s="18">
        <v>56736.656999999999</v>
      </c>
      <c r="M13" s="19">
        <v>60144.152999999998</v>
      </c>
      <c r="N13" s="24">
        <f t="shared" si="5"/>
        <v>178581.82499999998</v>
      </c>
      <c r="O13" s="18">
        <v>58423.364999999998</v>
      </c>
      <c r="P13" s="18">
        <v>60844.760999999999</v>
      </c>
      <c r="Q13" s="18">
        <v>57436.338000000003</v>
      </c>
      <c r="R13" s="24">
        <f t="shared" si="4"/>
        <v>176704.46399999998</v>
      </c>
      <c r="S13" s="24">
        <f t="shared" si="0"/>
        <v>355286.28899999999</v>
      </c>
    </row>
    <row r="14" spans="1:19" ht="15.75" x14ac:dyDescent="0.25">
      <c r="A14" s="9" t="s">
        <v>20</v>
      </c>
      <c r="B14" s="18">
        <v>93618.909</v>
      </c>
      <c r="C14" s="18">
        <v>81419.445999999996</v>
      </c>
      <c r="D14" s="19">
        <v>92414.468999999997</v>
      </c>
      <c r="E14" s="24">
        <f t="shared" si="1"/>
        <v>267452.82399999996</v>
      </c>
      <c r="F14" s="18">
        <v>94417.551000000007</v>
      </c>
      <c r="G14" s="18">
        <v>108538.93799999999</v>
      </c>
      <c r="H14" s="18">
        <v>112891.95699999999</v>
      </c>
      <c r="I14" s="24">
        <f>SUM(F14:H14)</f>
        <v>315848.446</v>
      </c>
      <c r="J14" s="24">
        <f t="shared" si="3"/>
        <v>583301.27</v>
      </c>
      <c r="K14" s="18">
        <v>94483.116999999998</v>
      </c>
      <c r="L14" s="18">
        <v>112060.102</v>
      </c>
      <c r="M14" s="19">
        <v>114352.606</v>
      </c>
      <c r="N14" s="24">
        <f t="shared" si="5"/>
        <v>320895.82499999995</v>
      </c>
      <c r="O14" s="18">
        <v>119968.4</v>
      </c>
      <c r="P14" s="18">
        <v>124387.433</v>
      </c>
      <c r="Q14" s="18">
        <v>118433.16499999999</v>
      </c>
      <c r="R14" s="24">
        <f>SUM(O14:Q14)</f>
        <v>362788.99799999996</v>
      </c>
      <c r="S14" s="24">
        <f t="shared" si="0"/>
        <v>683684.82299999986</v>
      </c>
    </row>
    <row r="15" spans="1:19" ht="16.5" thickBot="1" x14ac:dyDescent="0.3">
      <c r="A15" s="10" t="s">
        <v>21</v>
      </c>
      <c r="B15" s="20">
        <v>93543.990999999995</v>
      </c>
      <c r="C15" s="20">
        <v>92581.597999999998</v>
      </c>
      <c r="D15" s="21">
        <v>128418.57</v>
      </c>
      <c r="E15" s="24">
        <f t="shared" si="1"/>
        <v>314544.15899999999</v>
      </c>
      <c r="F15" s="20">
        <v>133103.69700000001</v>
      </c>
      <c r="G15" s="20">
        <v>122357.62700000001</v>
      </c>
      <c r="H15" s="18">
        <v>123981.651</v>
      </c>
      <c r="I15" s="24">
        <f t="shared" si="2"/>
        <v>379442.97500000003</v>
      </c>
      <c r="J15" s="24">
        <f>E15+I15</f>
        <v>693987.13400000008</v>
      </c>
      <c r="K15" s="20">
        <v>138550.856</v>
      </c>
      <c r="L15" s="20">
        <v>132081.573</v>
      </c>
      <c r="M15" s="21">
        <v>151037.48000000001</v>
      </c>
      <c r="N15" s="24">
        <f t="shared" si="5"/>
        <v>421669.90899999999</v>
      </c>
      <c r="O15" s="20">
        <v>154877.342</v>
      </c>
      <c r="P15" s="20">
        <v>160458.465</v>
      </c>
      <c r="Q15" s="18">
        <v>167986.58600000001</v>
      </c>
      <c r="R15" s="24">
        <f t="shared" ref="R15" si="6">SUM(O15:Q15)</f>
        <v>483322.39300000004</v>
      </c>
      <c r="S15" s="24">
        <f t="shared" si="0"/>
        <v>904992.30200000003</v>
      </c>
    </row>
    <row r="16" spans="1:19" ht="16.5" thickBot="1" x14ac:dyDescent="0.3">
      <c r="A16" s="11" t="s">
        <v>22</v>
      </c>
      <c r="B16" s="22">
        <f t="shared" ref="B16:I16" si="7">SUM(B5:B15)</f>
        <v>2144185.497</v>
      </c>
      <c r="C16" s="22">
        <f t="shared" si="7"/>
        <v>1720969.145</v>
      </c>
      <c r="D16" s="22">
        <f t="shared" si="7"/>
        <v>1911282.257</v>
      </c>
      <c r="E16" s="25">
        <f t="shared" si="7"/>
        <v>5776436.8990000002</v>
      </c>
      <c r="F16" s="22">
        <f t="shared" si="7"/>
        <v>1601379.8719999997</v>
      </c>
      <c r="G16" s="22">
        <f t="shared" si="7"/>
        <v>1383731.6980000003</v>
      </c>
      <c r="H16" s="22">
        <f t="shared" si="7"/>
        <v>1073664.173</v>
      </c>
      <c r="I16" s="25">
        <f t="shared" si="7"/>
        <v>4058775.7430000002</v>
      </c>
      <c r="J16" s="25">
        <f>SUM(J5:J15)</f>
        <v>9835212.6419999991</v>
      </c>
      <c r="K16" s="22">
        <f>SUM(K5:K15)</f>
        <v>1865595.2179999999</v>
      </c>
      <c r="L16" s="22">
        <f>SUM(L5:L15)</f>
        <v>1717716.3399999999</v>
      </c>
      <c r="M16" s="22">
        <f>SUM(M5:M15)</f>
        <v>1867915.7759999998</v>
      </c>
      <c r="N16" s="25">
        <f t="shared" ref="N16:R16" si="8">SUM(N5:N15)</f>
        <v>5451227.3339999998</v>
      </c>
      <c r="O16" s="22">
        <f>SUM(O5:O15)</f>
        <v>1624455.75</v>
      </c>
      <c r="P16" s="22">
        <f t="shared" si="8"/>
        <v>1299461.6259999999</v>
      </c>
      <c r="Q16" s="22">
        <f t="shared" si="8"/>
        <v>867751.52500000002</v>
      </c>
      <c r="R16" s="25">
        <f t="shared" si="8"/>
        <v>3791668.9010000005</v>
      </c>
      <c r="S16" s="25">
        <f>SUM(S5:S15)</f>
        <v>9242896.2349999994</v>
      </c>
    </row>
    <row r="17" spans="1:19" ht="18.75" x14ac:dyDescent="0.25">
      <c r="A17" s="40" t="s">
        <v>23</v>
      </c>
      <c r="B17" s="33"/>
      <c r="C17" s="33"/>
      <c r="D17" s="33"/>
      <c r="E17" s="32"/>
      <c r="F17" s="33"/>
      <c r="G17" s="33"/>
      <c r="H17" s="33"/>
      <c r="I17" s="32"/>
      <c r="J17" s="41"/>
      <c r="K17" s="33"/>
      <c r="L17" s="33"/>
      <c r="M17" s="33"/>
      <c r="N17" s="32"/>
      <c r="O17" s="33"/>
      <c r="P17" s="33"/>
      <c r="Q17" s="33"/>
      <c r="R17" s="32"/>
      <c r="S17" s="41"/>
    </row>
    <row r="18" spans="1:19" ht="15.75" x14ac:dyDescent="0.25">
      <c r="A18" s="8" t="s">
        <v>24</v>
      </c>
      <c r="B18" s="16">
        <v>158472.92300000001</v>
      </c>
      <c r="C18" s="17">
        <v>130213.944</v>
      </c>
      <c r="D18" s="17">
        <v>136244.28700000001</v>
      </c>
      <c r="E18" s="23">
        <f t="shared" ref="E18:E21" si="9">SUM(B18:D18)</f>
        <v>424931.15400000004</v>
      </c>
      <c r="F18" s="16">
        <v>125850.24000000001</v>
      </c>
      <c r="G18" s="16">
        <v>90644.543999999994</v>
      </c>
      <c r="H18" s="17">
        <v>43282.216</v>
      </c>
      <c r="I18" s="23">
        <f t="shared" ref="I18:I21" si="10">SUM(F18:H18)</f>
        <v>259777</v>
      </c>
      <c r="J18" s="23">
        <f>E18+I18</f>
        <v>684708.1540000001</v>
      </c>
      <c r="K18" s="16">
        <v>133806.61499999999</v>
      </c>
      <c r="L18" s="17">
        <v>123903.00599999999</v>
      </c>
      <c r="M18" s="17">
        <v>110769.18799999999</v>
      </c>
      <c r="N18" s="23">
        <f t="shared" ref="N18:N21" si="11">SUM(K18:M18)</f>
        <v>368478.80900000001</v>
      </c>
      <c r="O18" s="16">
        <v>95651.356</v>
      </c>
      <c r="P18" s="16">
        <v>80589.468999999997</v>
      </c>
      <c r="Q18" s="17">
        <v>49064.601999999999</v>
      </c>
      <c r="R18" s="23">
        <f t="shared" ref="R18:R21" si="12">SUM(O18:Q18)</f>
        <v>225305.42700000003</v>
      </c>
      <c r="S18" s="23">
        <f>N18+R18</f>
        <v>593784.23600000003</v>
      </c>
    </row>
    <row r="19" spans="1:19" ht="15.75" x14ac:dyDescent="0.25">
      <c r="A19" s="9" t="s">
        <v>25</v>
      </c>
      <c r="B19" s="18">
        <v>71209.967999999993</v>
      </c>
      <c r="C19" s="18">
        <v>59495.411999999997</v>
      </c>
      <c r="D19" s="19">
        <v>75837.982999999993</v>
      </c>
      <c r="E19" s="24">
        <f t="shared" si="9"/>
        <v>206543.36299999998</v>
      </c>
      <c r="F19" s="18">
        <v>76613.759999999995</v>
      </c>
      <c r="G19" s="18">
        <v>104897.037</v>
      </c>
      <c r="H19" s="19">
        <v>82755.070000000007</v>
      </c>
      <c r="I19" s="24">
        <f t="shared" si="10"/>
        <v>264265.86699999997</v>
      </c>
      <c r="J19" s="24">
        <f>E19+I19</f>
        <v>470809.23</v>
      </c>
      <c r="K19" s="18">
        <v>85366.425000000003</v>
      </c>
      <c r="L19" s="18">
        <v>73968.433999999994</v>
      </c>
      <c r="M19" s="19">
        <v>89111.187000000005</v>
      </c>
      <c r="N19" s="24">
        <f t="shared" si="11"/>
        <v>248446.046</v>
      </c>
      <c r="O19" s="18">
        <v>86095.221000000005</v>
      </c>
      <c r="P19" s="18">
        <v>92331.915999999997</v>
      </c>
      <c r="Q19" s="19">
        <v>89890.042000000001</v>
      </c>
      <c r="R19" s="24">
        <f>SUM(O19:Q19)</f>
        <v>268317.179</v>
      </c>
      <c r="S19" s="24">
        <f>N19+R19</f>
        <v>516763.22499999998</v>
      </c>
    </row>
    <row r="20" spans="1:19" ht="15.75" x14ac:dyDescent="0.25">
      <c r="A20" s="9" t="s">
        <v>26</v>
      </c>
      <c r="B20" s="18">
        <v>74320.089000000007</v>
      </c>
      <c r="C20" s="18">
        <v>71629.789000000004</v>
      </c>
      <c r="D20" s="19">
        <v>72710.138999999996</v>
      </c>
      <c r="E20" s="24">
        <f t="shared" si="9"/>
        <v>218660.01700000002</v>
      </c>
      <c r="F20" s="18">
        <v>88026.27</v>
      </c>
      <c r="G20" s="18">
        <v>182757.745</v>
      </c>
      <c r="H20" s="19">
        <v>146003.02499999999</v>
      </c>
      <c r="I20" s="24">
        <f t="shared" si="10"/>
        <v>416787.04000000004</v>
      </c>
      <c r="J20" s="24">
        <f>E20+I20</f>
        <v>635447.05700000003</v>
      </c>
      <c r="K20" s="18">
        <v>129134.342</v>
      </c>
      <c r="L20" s="18">
        <v>127799.928</v>
      </c>
      <c r="M20" s="19">
        <v>130658.769</v>
      </c>
      <c r="N20" s="24">
        <f t="shared" si="11"/>
        <v>387593.03899999999</v>
      </c>
      <c r="O20" s="18">
        <v>124007.683</v>
      </c>
      <c r="P20" s="18">
        <v>184162.861</v>
      </c>
      <c r="Q20" s="19">
        <v>149879.31200000001</v>
      </c>
      <c r="R20" s="24">
        <f t="shared" si="12"/>
        <v>458049.85600000003</v>
      </c>
      <c r="S20" s="24">
        <f>N20+R20</f>
        <v>845642.89500000002</v>
      </c>
    </row>
    <row r="21" spans="1:19" ht="16.5" thickBot="1" x14ac:dyDescent="0.3">
      <c r="A21" s="9" t="s">
        <v>27</v>
      </c>
      <c r="B21" s="18">
        <v>17527.171999999999</v>
      </c>
      <c r="C21" s="18">
        <v>18096.581999999999</v>
      </c>
      <c r="D21" s="19">
        <v>21631.088</v>
      </c>
      <c r="E21" s="24">
        <f t="shared" si="9"/>
        <v>57254.842000000004</v>
      </c>
      <c r="F21" s="18">
        <v>24591.674999999996</v>
      </c>
      <c r="G21" s="18">
        <v>37607.713000000003</v>
      </c>
      <c r="H21" s="19">
        <v>37982.976999999999</v>
      </c>
      <c r="I21" s="24">
        <f t="shared" si="10"/>
        <v>100182.36499999999</v>
      </c>
      <c r="J21" s="24">
        <f>E21+I21</f>
        <v>157437.20699999999</v>
      </c>
      <c r="K21" s="18">
        <v>29791.488000000001</v>
      </c>
      <c r="L21" s="18">
        <v>29250.937000000002</v>
      </c>
      <c r="M21" s="19">
        <v>33551.565000000002</v>
      </c>
      <c r="N21" s="24">
        <f t="shared" si="11"/>
        <v>92593.99</v>
      </c>
      <c r="O21" s="18">
        <v>33608.275999999998</v>
      </c>
      <c r="P21" s="18">
        <v>36153.569000000003</v>
      </c>
      <c r="Q21" s="19">
        <v>32831.084000000003</v>
      </c>
      <c r="R21" s="24">
        <f t="shared" si="12"/>
        <v>102592.929</v>
      </c>
      <c r="S21" s="24">
        <f>N21+R21</f>
        <v>195186.91899999999</v>
      </c>
    </row>
    <row r="22" spans="1:19" ht="16.5" thickBot="1" x14ac:dyDescent="0.3">
      <c r="A22" s="11" t="s">
        <v>28</v>
      </c>
      <c r="B22" s="22">
        <f t="shared" ref="B22:H22" si="13">SUM(B18:B21)</f>
        <v>321530.152</v>
      </c>
      <c r="C22" s="22">
        <f t="shared" si="13"/>
        <v>279435.72700000001</v>
      </c>
      <c r="D22" s="22">
        <f t="shared" si="13"/>
        <v>306423.49699999997</v>
      </c>
      <c r="E22" s="25">
        <f t="shared" si="13"/>
        <v>907389.37599999993</v>
      </c>
      <c r="F22" s="22">
        <f t="shared" si="13"/>
        <v>315081.94500000001</v>
      </c>
      <c r="G22" s="22">
        <f t="shared" si="13"/>
        <v>415907.03899999999</v>
      </c>
      <c r="H22" s="22">
        <f t="shared" si="13"/>
        <v>310023.288</v>
      </c>
      <c r="I22" s="25">
        <f t="shared" ref="I22:J22" si="14">SUM(I18:I21)</f>
        <v>1041012.272</v>
      </c>
      <c r="J22" s="25">
        <f t="shared" si="14"/>
        <v>1948401.648</v>
      </c>
      <c r="K22" s="22">
        <f>SUM(K18:K21)</f>
        <v>378098.87</v>
      </c>
      <c r="L22" s="22">
        <f>SUM(L18:L21)</f>
        <v>354922.30499999999</v>
      </c>
      <c r="M22" s="22">
        <f>SUM(M18:M21)</f>
        <v>364090.70899999997</v>
      </c>
      <c r="N22" s="25">
        <f t="shared" ref="N22" si="15">SUM(N18:N21)</f>
        <v>1097111.8840000001</v>
      </c>
      <c r="O22" s="22">
        <f>SUM(O18:O21)</f>
        <v>339362.53600000002</v>
      </c>
      <c r="P22" s="22">
        <f>SUM(P18:P21)</f>
        <v>393237.81500000006</v>
      </c>
      <c r="Q22" s="22">
        <f>SUM(Q18:Q21)</f>
        <v>321665.04000000004</v>
      </c>
      <c r="R22" s="25">
        <f>SUM(R18:R21)</f>
        <v>1054265.3910000001</v>
      </c>
      <c r="S22" s="25">
        <f t="shared" ref="S22" si="16">SUM(S18:S21)</f>
        <v>2151377.2750000004</v>
      </c>
    </row>
    <row r="23" spans="1:19" ht="18.75" x14ac:dyDescent="0.3">
      <c r="A23" s="44" t="s">
        <v>29</v>
      </c>
      <c r="B23" s="34"/>
      <c r="C23" s="39"/>
      <c r="D23" s="34"/>
      <c r="E23" s="34"/>
      <c r="F23" s="34"/>
      <c r="G23" s="39"/>
      <c r="H23" s="34"/>
      <c r="I23" s="34"/>
      <c r="J23" s="45"/>
      <c r="K23" s="34"/>
      <c r="L23" s="39"/>
      <c r="M23" s="34"/>
      <c r="N23" s="34"/>
      <c r="O23" s="34"/>
      <c r="P23" s="39"/>
      <c r="Q23" s="34"/>
      <c r="R23" s="34"/>
      <c r="S23" s="45"/>
    </row>
    <row r="24" spans="1:19" ht="15.75" x14ac:dyDescent="0.25">
      <c r="A24" s="8" t="s">
        <v>30</v>
      </c>
      <c r="B24" s="16">
        <v>60141.156999999999</v>
      </c>
      <c r="C24" s="16">
        <v>54085.898999999998</v>
      </c>
      <c r="D24" s="16">
        <v>61200.017999999996</v>
      </c>
      <c r="E24" s="23">
        <f t="shared" ref="E24:E27" si="17">SUM(B24:D24)</f>
        <v>175427.07399999999</v>
      </c>
      <c r="F24" s="16">
        <v>48089.667999999998</v>
      </c>
      <c r="G24" s="16">
        <v>29124.920999999998</v>
      </c>
      <c r="H24" s="16">
        <v>13394.094999999999</v>
      </c>
      <c r="I24" s="23">
        <f>SUM(F24:H24)</f>
        <v>90608.683999999994</v>
      </c>
      <c r="J24" s="23">
        <f t="shared" ref="J24:J30" si="18">E24+I24</f>
        <v>266035.75799999997</v>
      </c>
      <c r="K24" s="16">
        <v>55030.476000000002</v>
      </c>
      <c r="L24" s="16">
        <v>52948.915999999997</v>
      </c>
      <c r="M24" s="16">
        <v>51871.548000000003</v>
      </c>
      <c r="N24" s="23">
        <f t="shared" ref="N24:N27" si="19">SUM(K24:M24)</f>
        <v>159850.94</v>
      </c>
      <c r="O24" s="16">
        <v>40117.953999999998</v>
      </c>
      <c r="P24" s="16">
        <v>27912.445</v>
      </c>
      <c r="Q24" s="16">
        <v>9926.9050000000007</v>
      </c>
      <c r="R24" s="23">
        <f>SUM(O24:Q24)</f>
        <v>77957.304000000004</v>
      </c>
      <c r="S24" s="23">
        <f>N24+R24</f>
        <v>237808.24400000001</v>
      </c>
    </row>
    <row r="25" spans="1:19" ht="15.75" x14ac:dyDescent="0.25">
      <c r="A25" s="9" t="s">
        <v>31</v>
      </c>
      <c r="B25" s="18">
        <v>239330.05</v>
      </c>
      <c r="C25" s="18">
        <v>230661.62</v>
      </c>
      <c r="D25" s="19">
        <v>258984.16800000001</v>
      </c>
      <c r="E25" s="24">
        <f t="shared" si="17"/>
        <v>728975.83799999999</v>
      </c>
      <c r="F25" s="18">
        <v>238030.42600000001</v>
      </c>
      <c r="G25" s="18">
        <v>233004.76</v>
      </c>
      <c r="H25" s="19">
        <v>212882.853</v>
      </c>
      <c r="I25" s="24">
        <f t="shared" ref="I25:I27" si="20">SUM(F25:H25)</f>
        <v>683918.03899999999</v>
      </c>
      <c r="J25" s="24">
        <f t="shared" si="18"/>
        <v>1412893.8769999999</v>
      </c>
      <c r="K25" s="18">
        <v>294549.47100000002</v>
      </c>
      <c r="L25" s="18">
        <v>226516.05100000001</v>
      </c>
      <c r="M25" s="19">
        <v>286043.95299999998</v>
      </c>
      <c r="N25" s="24">
        <f t="shared" si="19"/>
        <v>807109.47499999998</v>
      </c>
      <c r="O25" s="18">
        <v>295436.495</v>
      </c>
      <c r="P25" s="18">
        <v>277281.641</v>
      </c>
      <c r="Q25" s="19">
        <v>301760.57900000003</v>
      </c>
      <c r="R25" s="24">
        <f t="shared" ref="R25:R27" si="21">SUM(O25:Q25)</f>
        <v>874478.71499999997</v>
      </c>
      <c r="S25" s="24">
        <f>N25+R25</f>
        <v>1681588.19</v>
      </c>
    </row>
    <row r="26" spans="1:19" ht="15.75" x14ac:dyDescent="0.25">
      <c r="A26" s="9" t="s">
        <v>32</v>
      </c>
      <c r="B26" s="18">
        <v>100787.43700000001</v>
      </c>
      <c r="C26" s="18">
        <v>88978.712</v>
      </c>
      <c r="D26" s="19">
        <v>100505.65700000001</v>
      </c>
      <c r="E26" s="24">
        <f t="shared" si="17"/>
        <v>290271.80599999998</v>
      </c>
      <c r="F26" s="18">
        <v>81605.167000000001</v>
      </c>
      <c r="G26" s="18">
        <v>81514.087</v>
      </c>
      <c r="H26" s="19">
        <v>95300.217000000004</v>
      </c>
      <c r="I26" s="24">
        <f t="shared" si="20"/>
        <v>258419.47100000002</v>
      </c>
      <c r="J26" s="24">
        <f t="shared" si="18"/>
        <v>548691.277</v>
      </c>
      <c r="K26" s="18">
        <v>76973.914999999994</v>
      </c>
      <c r="L26" s="18">
        <v>81179.691999999995</v>
      </c>
      <c r="M26" s="19">
        <v>81467.06</v>
      </c>
      <c r="N26" s="24">
        <f t="shared" si="19"/>
        <v>239620.66699999999</v>
      </c>
      <c r="O26" s="18">
        <v>68593.214000000007</v>
      </c>
      <c r="P26" s="18">
        <v>81003.585000000006</v>
      </c>
      <c r="Q26" s="19">
        <v>100090.868</v>
      </c>
      <c r="R26" s="24">
        <f t="shared" si="21"/>
        <v>249687.66700000002</v>
      </c>
      <c r="S26" s="24">
        <f>N26+R26</f>
        <v>489308.33400000003</v>
      </c>
    </row>
    <row r="27" spans="1:19" ht="16.5" thickBot="1" x14ac:dyDescent="0.3">
      <c r="A27" s="9" t="s">
        <v>33</v>
      </c>
      <c r="B27" s="18">
        <v>149771.86499999999</v>
      </c>
      <c r="C27" s="18">
        <v>151547.965</v>
      </c>
      <c r="D27" s="19">
        <v>182818.22399999999</v>
      </c>
      <c r="E27" s="24">
        <f t="shared" si="17"/>
        <v>484138.05399999995</v>
      </c>
      <c r="F27" s="18">
        <v>161693.23599999998</v>
      </c>
      <c r="G27" s="18">
        <v>181356.20500000002</v>
      </c>
      <c r="H27" s="19">
        <v>229469.924</v>
      </c>
      <c r="I27" s="24">
        <f t="shared" si="20"/>
        <v>572519.36499999999</v>
      </c>
      <c r="J27" s="24">
        <f t="shared" si="18"/>
        <v>1056657.419</v>
      </c>
      <c r="K27" s="18">
        <v>171495.67800000001</v>
      </c>
      <c r="L27" s="18">
        <v>133863.83900000001</v>
      </c>
      <c r="M27" s="19">
        <v>194602.58299999998</v>
      </c>
      <c r="N27" s="24">
        <f t="shared" si="19"/>
        <v>499962.1</v>
      </c>
      <c r="O27" s="18">
        <v>208275.99400000001</v>
      </c>
      <c r="P27" s="18">
        <v>188765.27899999998</v>
      </c>
      <c r="Q27" s="19">
        <v>327993.80099999998</v>
      </c>
      <c r="R27" s="24">
        <f t="shared" si="21"/>
        <v>725035.07400000002</v>
      </c>
      <c r="S27" s="24">
        <f>N27+R27</f>
        <v>1224997.1740000001</v>
      </c>
    </row>
    <row r="28" spans="1:19" ht="16.5" thickBot="1" x14ac:dyDescent="0.3">
      <c r="A28" s="11" t="s">
        <v>34</v>
      </c>
      <c r="B28" s="22">
        <f t="shared" ref="B28:H28" si="22">SUM(B24:B27)</f>
        <v>550030.50899999996</v>
      </c>
      <c r="C28" s="22">
        <f t="shared" si="22"/>
        <v>525274.196</v>
      </c>
      <c r="D28" s="22">
        <f t="shared" si="22"/>
        <v>603508.06700000004</v>
      </c>
      <c r="E28" s="25">
        <f t="shared" si="22"/>
        <v>1678812.7719999999</v>
      </c>
      <c r="F28" s="22">
        <f t="shared" si="22"/>
        <v>529418.49699999997</v>
      </c>
      <c r="G28" s="22">
        <f t="shared" si="22"/>
        <v>524999.973</v>
      </c>
      <c r="H28" s="22">
        <f t="shared" si="22"/>
        <v>551047.08900000004</v>
      </c>
      <c r="I28" s="25">
        <f>SUM(F28:H28)</f>
        <v>1605465.5589999999</v>
      </c>
      <c r="J28" s="25">
        <f t="shared" si="18"/>
        <v>3284278.3309999998</v>
      </c>
      <c r="K28" s="22">
        <f>SUM(K24:K27)</f>
        <v>598049.54</v>
      </c>
      <c r="L28" s="22">
        <f t="shared" ref="L28:M28" si="23">SUM(L24:L27)</f>
        <v>494508.49800000002</v>
      </c>
      <c r="M28" s="22">
        <f t="shared" si="23"/>
        <v>613985.14399999997</v>
      </c>
      <c r="N28" s="25">
        <f t="shared" ref="N28" si="24">SUM(N24:N27)</f>
        <v>1706543.182</v>
      </c>
      <c r="O28" s="22">
        <f>SUM(O24:O27)</f>
        <v>612423.65700000012</v>
      </c>
      <c r="P28" s="22">
        <f>SUM(P24:P27)</f>
        <v>574962.94999999995</v>
      </c>
      <c r="Q28" s="22">
        <f>SUM(Q24:Q27)</f>
        <v>739772.15300000005</v>
      </c>
      <c r="R28" s="25">
        <f>SUM(O28:Q28)</f>
        <v>1927158.7600000002</v>
      </c>
      <c r="S28" s="25">
        <f>N28+R28</f>
        <v>3633701.9420000003</v>
      </c>
    </row>
    <row r="29" spans="1:19" ht="15.75" thickBot="1" x14ac:dyDescent="0.3">
      <c r="A29" s="46"/>
      <c r="B29" s="35"/>
      <c r="C29" s="35"/>
      <c r="D29" s="35"/>
      <c r="E29" s="35"/>
      <c r="F29" s="35"/>
      <c r="G29" s="35"/>
      <c r="H29" s="35"/>
      <c r="I29" s="35"/>
      <c r="J29" s="47"/>
      <c r="K29" s="35"/>
      <c r="L29" s="35"/>
      <c r="M29" s="35"/>
      <c r="N29" s="35"/>
      <c r="O29" s="35"/>
      <c r="P29" s="35"/>
      <c r="Q29" s="35"/>
      <c r="R29" s="35"/>
      <c r="S29" s="47"/>
    </row>
    <row r="30" spans="1:19" ht="16.5" thickBot="1" x14ac:dyDescent="0.3">
      <c r="A30" s="12" t="s">
        <v>77</v>
      </c>
      <c r="B30" s="6">
        <v>2634.645</v>
      </c>
      <c r="C30" s="6">
        <v>2433.3649999999998</v>
      </c>
      <c r="D30" s="6">
        <v>2519.0149999999999</v>
      </c>
      <c r="E30" s="26">
        <f t="shared" ref="E30" si="25">SUM(B30:D30)</f>
        <v>7587.0249999999996</v>
      </c>
      <c r="F30" s="6">
        <v>2301.4009999999998</v>
      </c>
      <c r="G30" s="6">
        <v>0</v>
      </c>
      <c r="H30" s="6">
        <v>0</v>
      </c>
      <c r="I30" s="26">
        <f>SUM(F30:H30)</f>
        <v>2301.4009999999998</v>
      </c>
      <c r="J30" s="26">
        <f t="shared" si="18"/>
        <v>9888.4259999999995</v>
      </c>
      <c r="K30" s="6">
        <v>2479.7620000000002</v>
      </c>
      <c r="L30" s="6">
        <v>2375.364</v>
      </c>
      <c r="M30" s="6">
        <v>2444.2919999999999</v>
      </c>
      <c r="N30" s="26">
        <f t="shared" ref="N30" si="26">SUM(K30:M30)</f>
        <v>7299.4179999999997</v>
      </c>
      <c r="O30" s="6">
        <v>2308.201</v>
      </c>
      <c r="P30" s="6">
        <v>0</v>
      </c>
      <c r="Q30" s="6">
        <v>0</v>
      </c>
      <c r="R30" s="26">
        <f>SUM(O30:Q30)</f>
        <v>2308.201</v>
      </c>
      <c r="S30" s="26">
        <f>N30+R30</f>
        <v>9607.6189999999988</v>
      </c>
    </row>
    <row r="31" spans="1:19" ht="15.75" thickBot="1" x14ac:dyDescent="0.3">
      <c r="A31" s="46"/>
      <c r="B31" s="35"/>
      <c r="C31" s="35"/>
      <c r="D31" s="35"/>
      <c r="E31" s="35"/>
      <c r="F31" s="35"/>
      <c r="G31" s="35"/>
      <c r="H31" s="35"/>
      <c r="I31" s="35"/>
      <c r="J31" s="47"/>
      <c r="K31" s="35"/>
      <c r="L31" s="35"/>
      <c r="M31" s="35"/>
      <c r="N31" s="35"/>
      <c r="O31" s="35"/>
      <c r="P31" s="35"/>
      <c r="Q31" s="35"/>
      <c r="R31" s="188"/>
      <c r="S31" s="47"/>
    </row>
    <row r="32" spans="1:19" ht="16.5" thickBot="1" x14ac:dyDescent="0.3">
      <c r="A32" s="13" t="s">
        <v>78</v>
      </c>
      <c r="B32" s="36">
        <f t="shared" ref="B32:H32" si="27">B16+B22+B28</f>
        <v>3015746.1580000003</v>
      </c>
      <c r="C32" s="36">
        <f t="shared" si="27"/>
        <v>2525679.068</v>
      </c>
      <c r="D32" s="36">
        <f t="shared" si="27"/>
        <v>2821213.8209999995</v>
      </c>
      <c r="E32" s="27">
        <f t="shared" si="27"/>
        <v>8362639.0470000003</v>
      </c>
      <c r="F32" s="36">
        <f t="shared" si="27"/>
        <v>2445880.3139999998</v>
      </c>
      <c r="G32" s="36">
        <f t="shared" si="27"/>
        <v>2324638.71</v>
      </c>
      <c r="H32" s="36">
        <f t="shared" si="27"/>
        <v>1934734.5499999998</v>
      </c>
      <c r="I32" s="27">
        <f>SUM(F32:H32)</f>
        <v>6705253.574</v>
      </c>
      <c r="J32" s="27">
        <f>E32+I32</f>
        <v>15067892.620999999</v>
      </c>
      <c r="K32" s="36">
        <f t="shared" ref="K32:Q32" si="28">K16+K22+K28</f>
        <v>2841743.628</v>
      </c>
      <c r="L32" s="36">
        <f t="shared" si="28"/>
        <v>2567147.1429999997</v>
      </c>
      <c r="M32" s="36">
        <f t="shared" si="28"/>
        <v>2845991.6289999997</v>
      </c>
      <c r="N32" s="27">
        <f t="shared" si="28"/>
        <v>8254882.4000000004</v>
      </c>
      <c r="O32" s="36">
        <f t="shared" si="28"/>
        <v>2576241.943</v>
      </c>
      <c r="P32" s="36">
        <f t="shared" si="28"/>
        <v>2267662.3909999998</v>
      </c>
      <c r="Q32" s="36">
        <f t="shared" si="28"/>
        <v>1929188.7179999999</v>
      </c>
      <c r="R32" s="27">
        <f>SUM(O32:Q32)</f>
        <v>6773093.0519999992</v>
      </c>
      <c r="S32" s="27">
        <f>S16+S22+S28</f>
        <v>15027975.452</v>
      </c>
    </row>
    <row r="33" spans="1:19" ht="16.5" thickBot="1" x14ac:dyDescent="0.3">
      <c r="A33" s="13" t="s">
        <v>79</v>
      </c>
      <c r="B33" s="37">
        <f>B32+B30</f>
        <v>3018380.8030000003</v>
      </c>
      <c r="C33" s="37">
        <f t="shared" ref="C33:H33" si="29">C32+C30</f>
        <v>2528112.4330000002</v>
      </c>
      <c r="D33" s="37">
        <f t="shared" si="29"/>
        <v>2823732.8359999997</v>
      </c>
      <c r="E33" s="27">
        <f t="shared" si="29"/>
        <v>8370226.0720000006</v>
      </c>
      <c r="F33" s="37">
        <f t="shared" si="29"/>
        <v>2448181.7149999999</v>
      </c>
      <c r="G33" s="37">
        <f t="shared" si="29"/>
        <v>2324638.71</v>
      </c>
      <c r="H33" s="37">
        <f t="shared" si="29"/>
        <v>1934734.5499999998</v>
      </c>
      <c r="I33" s="27">
        <f>I32+I30</f>
        <v>6707554.9749999996</v>
      </c>
      <c r="J33" s="27">
        <f>J32+J30</f>
        <v>15077781.047</v>
      </c>
      <c r="K33" s="37">
        <f>K32+K30</f>
        <v>2844223.39</v>
      </c>
      <c r="L33" s="37">
        <f t="shared" ref="L33:Q33" si="30">L32+L30</f>
        <v>2569522.5069999998</v>
      </c>
      <c r="M33" s="37">
        <f t="shared" si="30"/>
        <v>2848435.9209999996</v>
      </c>
      <c r="N33" s="27">
        <f t="shared" si="30"/>
        <v>8262181.818</v>
      </c>
      <c r="O33" s="37">
        <f t="shared" si="30"/>
        <v>2578550.1439999999</v>
      </c>
      <c r="P33" s="37">
        <f t="shared" si="30"/>
        <v>2267662.3909999998</v>
      </c>
      <c r="Q33" s="37">
        <f t="shared" si="30"/>
        <v>1929188.7179999999</v>
      </c>
      <c r="R33" s="27">
        <f>R32+R30</f>
        <v>6775401.2529999996</v>
      </c>
      <c r="S33" s="27">
        <f>S32+S30</f>
        <v>15037583.071</v>
      </c>
    </row>
    <row r="34" spans="1:19" ht="15.75" x14ac:dyDescent="0.25">
      <c r="A34" s="48"/>
      <c r="B34" s="38"/>
      <c r="C34" s="38"/>
      <c r="D34" s="38"/>
      <c r="E34" s="38"/>
      <c r="F34" s="38"/>
      <c r="G34" s="38"/>
      <c r="H34" s="38"/>
      <c r="I34" s="38"/>
      <c r="J34" s="56"/>
      <c r="K34" s="38"/>
      <c r="L34" s="38"/>
      <c r="M34" s="38"/>
      <c r="N34" s="38"/>
      <c r="O34" s="38"/>
      <c r="P34" s="38"/>
      <c r="Q34" s="38"/>
      <c r="R34" s="38"/>
      <c r="S34" s="56"/>
    </row>
    <row r="35" spans="1:19" ht="15.75" x14ac:dyDescent="0.25">
      <c r="A35" s="14" t="s">
        <v>35</v>
      </c>
      <c r="B35" s="15">
        <f t="shared" ref="B35:S35" si="31">B5+B6+B7+B8+B9+B10+B11+B12+B18+B24+B30</f>
        <v>2144932.5649999999</v>
      </c>
      <c r="C35" s="15">
        <f t="shared" si="31"/>
        <v>1697436.2319999998</v>
      </c>
      <c r="D35" s="15">
        <f t="shared" si="31"/>
        <v>1829760.5989999997</v>
      </c>
      <c r="E35" s="53">
        <f t="shared" si="31"/>
        <v>5672129.3960000006</v>
      </c>
      <c r="F35" s="15">
        <f t="shared" si="31"/>
        <v>1482539.987</v>
      </c>
      <c r="G35" s="15">
        <f t="shared" si="31"/>
        <v>1217790.3620000002</v>
      </c>
      <c r="H35" s="52">
        <f t="shared" si="31"/>
        <v>850968.70199999993</v>
      </c>
      <c r="I35" s="53">
        <f t="shared" si="31"/>
        <v>3551299.051</v>
      </c>
      <c r="J35" s="57">
        <f t="shared" si="31"/>
        <v>9223428.4470000006</v>
      </c>
      <c r="K35" s="15">
        <f t="shared" si="31"/>
        <v>1762177.0830000001</v>
      </c>
      <c r="L35" s="15">
        <f t="shared" si="31"/>
        <v>1596065.294</v>
      </c>
      <c r="M35" s="15">
        <f t="shared" si="31"/>
        <v>1707466.5649999999</v>
      </c>
      <c r="N35" s="53">
        <f t="shared" si="31"/>
        <v>5065708.9419999998</v>
      </c>
      <c r="O35" s="15">
        <f t="shared" si="31"/>
        <v>1429264.1539999999</v>
      </c>
      <c r="P35" s="15">
        <f t="shared" si="31"/>
        <v>1062272.8810000001</v>
      </c>
      <c r="Q35" s="52">
        <f t="shared" si="31"/>
        <v>582886.94299999997</v>
      </c>
      <c r="R35" s="53">
        <f t="shared" si="31"/>
        <v>3074423.9780000001</v>
      </c>
      <c r="S35" s="57">
        <f t="shared" si="31"/>
        <v>8140132.9199999999</v>
      </c>
    </row>
    <row r="36" spans="1:19" ht="15.75" x14ac:dyDescent="0.25">
      <c r="A36" s="58" t="s">
        <v>36</v>
      </c>
      <c r="B36" s="59">
        <f t="shared" ref="B36:J36" si="32">SUM(B13:B15,B19:B21,B25:B27)</f>
        <v>873448.23800000001</v>
      </c>
      <c r="C36" s="59">
        <f t="shared" si="32"/>
        <v>830676.201</v>
      </c>
      <c r="D36" s="59">
        <f t="shared" si="32"/>
        <v>993972.23699999996</v>
      </c>
      <c r="E36" s="61">
        <f t="shared" si="32"/>
        <v>2698096.676</v>
      </c>
      <c r="F36" s="59">
        <f t="shared" si="32"/>
        <v>965641.72800000012</v>
      </c>
      <c r="G36" s="59">
        <f t="shared" si="32"/>
        <v>1106848.348</v>
      </c>
      <c r="H36" s="60">
        <f t="shared" si="32"/>
        <v>1083765.8479999998</v>
      </c>
      <c r="I36" s="61">
        <f t="shared" si="32"/>
        <v>3156255.9239999996</v>
      </c>
      <c r="J36" s="62">
        <f t="shared" si="32"/>
        <v>5854352.5999999996</v>
      </c>
      <c r="K36" s="59">
        <f t="shared" ref="K36:R36" si="33">SUM(K13:K15,K19:K21,K25:K27)</f>
        <v>1082046.307</v>
      </c>
      <c r="L36" s="59">
        <f t="shared" si="33"/>
        <v>973457.21300000011</v>
      </c>
      <c r="M36" s="59">
        <f t="shared" si="33"/>
        <v>1140969.3560000001</v>
      </c>
      <c r="N36" s="61">
        <f t="shared" si="33"/>
        <v>3196472.8759999997</v>
      </c>
      <c r="O36" s="59">
        <f t="shared" si="33"/>
        <v>1149285.99</v>
      </c>
      <c r="P36" s="59">
        <f t="shared" si="33"/>
        <v>1205389.5099999998</v>
      </c>
      <c r="Q36" s="60">
        <f t="shared" si="33"/>
        <v>1346301.7750000001</v>
      </c>
      <c r="R36" s="61">
        <f t="shared" si="33"/>
        <v>3700977.2749999999</v>
      </c>
      <c r="S36" s="62">
        <f>SUM(S13:S15,S19:S21,S25:S27)</f>
        <v>6897450.1509999987</v>
      </c>
    </row>
    <row r="38" spans="1:19" x14ac:dyDescent="0.25">
      <c r="N38" s="49"/>
      <c r="O38" s="49"/>
    </row>
    <row r="41" spans="1:19" x14ac:dyDescent="0.25">
      <c r="G41" s="179"/>
      <c r="P41" s="179"/>
    </row>
    <row r="43" spans="1:19" x14ac:dyDescent="0.25">
      <c r="B43" s="42"/>
      <c r="G43" s="49"/>
      <c r="H43" s="176"/>
      <c r="K43" s="42"/>
      <c r="P43" s="49"/>
      <c r="Q43" s="176"/>
    </row>
    <row r="44" spans="1:19" x14ac:dyDescent="0.25">
      <c r="G44" s="49"/>
      <c r="H44" s="176"/>
      <c r="P44" s="49"/>
      <c r="Q44" s="176"/>
    </row>
    <row r="45" spans="1:19" x14ac:dyDescent="0.25">
      <c r="G45" s="49"/>
      <c r="H45" s="176"/>
      <c r="P45" s="49"/>
      <c r="Q45" s="176"/>
    </row>
    <row r="46" spans="1:19" x14ac:dyDescent="0.25">
      <c r="G46" s="49"/>
      <c r="H46" s="176"/>
      <c r="P46" s="49"/>
      <c r="Q46" s="176"/>
    </row>
    <row r="47" spans="1:19" x14ac:dyDescent="0.25">
      <c r="G47" s="49"/>
      <c r="H47" s="176"/>
      <c r="P47" s="49"/>
      <c r="Q47" s="176"/>
    </row>
  </sheetData>
  <protectedRanges>
    <protectedRange password="CA04" sqref="P19:P34 Q16:R34 A1:A28 B22:F34 G19:G34 H16:I34 R15 K2:N28 B2:I14 I15 B15:G15 B16:F20 G16:G17 B21:E21 F61:F62 A29:A36 O2:R14 P16:P17 K29:N34 O61:O62 O15:P15 O16:O20 O22:O34 B35:S36" name="Диапазон1_3"/>
    <protectedRange password="CA04" sqref="J3:J34 S3:S34" name="Диапазон1_2_1"/>
  </protectedRanges>
  <mergeCells count="4">
    <mergeCell ref="A1:S1"/>
    <mergeCell ref="B2:J2"/>
    <mergeCell ref="A2:A3"/>
    <mergeCell ref="K2:S2"/>
  </mergeCells>
  <pageMargins left="0.7" right="0.7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6" sqref="O26"/>
    </sheetView>
  </sheetViews>
  <sheetFormatPr defaultRowHeight="15" x14ac:dyDescent="0.25"/>
  <cols>
    <col min="1" max="1" width="50.28515625" customWidth="1"/>
    <col min="2" max="10" width="10.7109375" customWidth="1"/>
    <col min="11" max="19" width="10.7109375" style="180" customWidth="1"/>
    <col min="196" max="196" width="40.28515625" bestFit="1" customWidth="1"/>
    <col min="197" max="235" width="10.7109375" customWidth="1"/>
    <col min="236" max="236" width="11.42578125" bestFit="1" customWidth="1"/>
    <col min="237" max="237" width="9.5703125" bestFit="1" customWidth="1"/>
    <col min="238" max="238" width="12" bestFit="1" customWidth="1"/>
    <col min="452" max="452" width="40.28515625" bestFit="1" customWidth="1"/>
    <col min="453" max="491" width="10.7109375" customWidth="1"/>
    <col min="492" max="492" width="11.42578125" bestFit="1" customWidth="1"/>
    <col min="493" max="493" width="9.5703125" bestFit="1" customWidth="1"/>
    <col min="494" max="494" width="12" bestFit="1" customWidth="1"/>
    <col min="708" max="708" width="40.28515625" bestFit="1" customWidth="1"/>
    <col min="709" max="747" width="10.7109375" customWidth="1"/>
    <col min="748" max="748" width="11.42578125" bestFit="1" customWidth="1"/>
    <col min="749" max="749" width="9.5703125" bestFit="1" customWidth="1"/>
    <col min="750" max="750" width="12" bestFit="1" customWidth="1"/>
    <col min="964" max="964" width="40.28515625" bestFit="1" customWidth="1"/>
    <col min="965" max="1003" width="10.7109375" customWidth="1"/>
    <col min="1004" max="1004" width="11.42578125" bestFit="1" customWidth="1"/>
    <col min="1005" max="1005" width="9.5703125" bestFit="1" customWidth="1"/>
    <col min="1006" max="1006" width="12" bestFit="1" customWidth="1"/>
    <col min="1220" max="1220" width="40.28515625" bestFit="1" customWidth="1"/>
    <col min="1221" max="1259" width="10.7109375" customWidth="1"/>
    <col min="1260" max="1260" width="11.42578125" bestFit="1" customWidth="1"/>
    <col min="1261" max="1261" width="9.5703125" bestFit="1" customWidth="1"/>
    <col min="1262" max="1262" width="12" bestFit="1" customWidth="1"/>
    <col min="1476" max="1476" width="40.28515625" bestFit="1" customWidth="1"/>
    <col min="1477" max="1515" width="10.7109375" customWidth="1"/>
    <col min="1516" max="1516" width="11.42578125" bestFit="1" customWidth="1"/>
    <col min="1517" max="1517" width="9.5703125" bestFit="1" customWidth="1"/>
    <col min="1518" max="1518" width="12" bestFit="1" customWidth="1"/>
    <col min="1732" max="1732" width="40.28515625" bestFit="1" customWidth="1"/>
    <col min="1733" max="1771" width="10.7109375" customWidth="1"/>
    <col min="1772" max="1772" width="11.42578125" bestFit="1" customWidth="1"/>
    <col min="1773" max="1773" width="9.5703125" bestFit="1" customWidth="1"/>
    <col min="1774" max="1774" width="12" bestFit="1" customWidth="1"/>
    <col min="1988" max="1988" width="40.28515625" bestFit="1" customWidth="1"/>
    <col min="1989" max="2027" width="10.7109375" customWidth="1"/>
    <col min="2028" max="2028" width="11.42578125" bestFit="1" customWidth="1"/>
    <col min="2029" max="2029" width="9.5703125" bestFit="1" customWidth="1"/>
    <col min="2030" max="2030" width="12" bestFit="1" customWidth="1"/>
    <col min="2244" max="2244" width="40.28515625" bestFit="1" customWidth="1"/>
    <col min="2245" max="2283" width="10.7109375" customWidth="1"/>
    <col min="2284" max="2284" width="11.42578125" bestFit="1" customWidth="1"/>
    <col min="2285" max="2285" width="9.5703125" bestFit="1" customWidth="1"/>
    <col min="2286" max="2286" width="12" bestFit="1" customWidth="1"/>
    <col min="2500" max="2500" width="40.28515625" bestFit="1" customWidth="1"/>
    <col min="2501" max="2539" width="10.7109375" customWidth="1"/>
    <col min="2540" max="2540" width="11.42578125" bestFit="1" customWidth="1"/>
    <col min="2541" max="2541" width="9.5703125" bestFit="1" customWidth="1"/>
    <col min="2542" max="2542" width="12" bestFit="1" customWidth="1"/>
    <col min="2756" max="2756" width="40.28515625" bestFit="1" customWidth="1"/>
    <col min="2757" max="2795" width="10.7109375" customWidth="1"/>
    <col min="2796" max="2796" width="11.42578125" bestFit="1" customWidth="1"/>
    <col min="2797" max="2797" width="9.5703125" bestFit="1" customWidth="1"/>
    <col min="2798" max="2798" width="12" bestFit="1" customWidth="1"/>
    <col min="3012" max="3012" width="40.28515625" bestFit="1" customWidth="1"/>
    <col min="3013" max="3051" width="10.7109375" customWidth="1"/>
    <col min="3052" max="3052" width="11.42578125" bestFit="1" customWidth="1"/>
    <col min="3053" max="3053" width="9.5703125" bestFit="1" customWidth="1"/>
    <col min="3054" max="3054" width="12" bestFit="1" customWidth="1"/>
    <col min="3268" max="3268" width="40.28515625" bestFit="1" customWidth="1"/>
    <col min="3269" max="3307" width="10.7109375" customWidth="1"/>
    <col min="3308" max="3308" width="11.42578125" bestFit="1" customWidth="1"/>
    <col min="3309" max="3309" width="9.5703125" bestFit="1" customWidth="1"/>
    <col min="3310" max="3310" width="12" bestFit="1" customWidth="1"/>
    <col min="3524" max="3524" width="40.28515625" bestFit="1" customWidth="1"/>
    <col min="3525" max="3563" width="10.7109375" customWidth="1"/>
    <col min="3564" max="3564" width="11.42578125" bestFit="1" customWidth="1"/>
    <col min="3565" max="3565" width="9.5703125" bestFit="1" customWidth="1"/>
    <col min="3566" max="3566" width="12" bestFit="1" customWidth="1"/>
    <col min="3780" max="3780" width="40.28515625" bestFit="1" customWidth="1"/>
    <col min="3781" max="3819" width="10.7109375" customWidth="1"/>
    <col min="3820" max="3820" width="11.42578125" bestFit="1" customWidth="1"/>
    <col min="3821" max="3821" width="9.5703125" bestFit="1" customWidth="1"/>
    <col min="3822" max="3822" width="12" bestFit="1" customWidth="1"/>
    <col min="4036" max="4036" width="40.28515625" bestFit="1" customWidth="1"/>
    <col min="4037" max="4075" width="10.7109375" customWidth="1"/>
    <col min="4076" max="4076" width="11.42578125" bestFit="1" customWidth="1"/>
    <col min="4077" max="4077" width="9.5703125" bestFit="1" customWidth="1"/>
    <col min="4078" max="4078" width="12" bestFit="1" customWidth="1"/>
    <col min="4292" max="4292" width="40.28515625" bestFit="1" customWidth="1"/>
    <col min="4293" max="4331" width="10.7109375" customWidth="1"/>
    <col min="4332" max="4332" width="11.42578125" bestFit="1" customWidth="1"/>
    <col min="4333" max="4333" width="9.5703125" bestFit="1" customWidth="1"/>
    <col min="4334" max="4334" width="12" bestFit="1" customWidth="1"/>
    <col min="4548" max="4548" width="40.28515625" bestFit="1" customWidth="1"/>
    <col min="4549" max="4587" width="10.7109375" customWidth="1"/>
    <col min="4588" max="4588" width="11.42578125" bestFit="1" customWidth="1"/>
    <col min="4589" max="4589" width="9.5703125" bestFit="1" customWidth="1"/>
    <col min="4590" max="4590" width="12" bestFit="1" customWidth="1"/>
    <col min="4804" max="4804" width="40.28515625" bestFit="1" customWidth="1"/>
    <col min="4805" max="4843" width="10.7109375" customWidth="1"/>
    <col min="4844" max="4844" width="11.42578125" bestFit="1" customWidth="1"/>
    <col min="4845" max="4845" width="9.5703125" bestFit="1" customWidth="1"/>
    <col min="4846" max="4846" width="12" bestFit="1" customWidth="1"/>
    <col min="5060" max="5060" width="40.28515625" bestFit="1" customWidth="1"/>
    <col min="5061" max="5099" width="10.7109375" customWidth="1"/>
    <col min="5100" max="5100" width="11.42578125" bestFit="1" customWidth="1"/>
    <col min="5101" max="5101" width="9.5703125" bestFit="1" customWidth="1"/>
    <col min="5102" max="5102" width="12" bestFit="1" customWidth="1"/>
    <col min="5316" max="5316" width="40.28515625" bestFit="1" customWidth="1"/>
    <col min="5317" max="5355" width="10.7109375" customWidth="1"/>
    <col min="5356" max="5356" width="11.42578125" bestFit="1" customWidth="1"/>
    <col min="5357" max="5357" width="9.5703125" bestFit="1" customWidth="1"/>
    <col min="5358" max="5358" width="12" bestFit="1" customWidth="1"/>
    <col min="5572" max="5572" width="40.28515625" bestFit="1" customWidth="1"/>
    <col min="5573" max="5611" width="10.7109375" customWidth="1"/>
    <col min="5612" max="5612" width="11.42578125" bestFit="1" customWidth="1"/>
    <col min="5613" max="5613" width="9.5703125" bestFit="1" customWidth="1"/>
    <col min="5614" max="5614" width="12" bestFit="1" customWidth="1"/>
    <col min="5828" max="5828" width="40.28515625" bestFit="1" customWidth="1"/>
    <col min="5829" max="5867" width="10.7109375" customWidth="1"/>
    <col min="5868" max="5868" width="11.42578125" bestFit="1" customWidth="1"/>
    <col min="5869" max="5869" width="9.5703125" bestFit="1" customWidth="1"/>
    <col min="5870" max="5870" width="12" bestFit="1" customWidth="1"/>
    <col min="6084" max="6084" width="40.28515625" bestFit="1" customWidth="1"/>
    <col min="6085" max="6123" width="10.7109375" customWidth="1"/>
    <col min="6124" max="6124" width="11.42578125" bestFit="1" customWidth="1"/>
    <col min="6125" max="6125" width="9.5703125" bestFit="1" customWidth="1"/>
    <col min="6126" max="6126" width="12" bestFit="1" customWidth="1"/>
    <col min="6340" max="6340" width="40.28515625" bestFit="1" customWidth="1"/>
    <col min="6341" max="6379" width="10.7109375" customWidth="1"/>
    <col min="6380" max="6380" width="11.42578125" bestFit="1" customWidth="1"/>
    <col min="6381" max="6381" width="9.5703125" bestFit="1" customWidth="1"/>
    <col min="6382" max="6382" width="12" bestFit="1" customWidth="1"/>
    <col min="6596" max="6596" width="40.28515625" bestFit="1" customWidth="1"/>
    <col min="6597" max="6635" width="10.7109375" customWidth="1"/>
    <col min="6636" max="6636" width="11.42578125" bestFit="1" customWidth="1"/>
    <col min="6637" max="6637" width="9.5703125" bestFit="1" customWidth="1"/>
    <col min="6638" max="6638" width="12" bestFit="1" customWidth="1"/>
    <col min="6852" max="6852" width="40.28515625" bestFit="1" customWidth="1"/>
    <col min="6853" max="6891" width="10.7109375" customWidth="1"/>
    <col min="6892" max="6892" width="11.42578125" bestFit="1" customWidth="1"/>
    <col min="6893" max="6893" width="9.5703125" bestFit="1" customWidth="1"/>
    <col min="6894" max="6894" width="12" bestFit="1" customWidth="1"/>
    <col min="7108" max="7108" width="40.28515625" bestFit="1" customWidth="1"/>
    <col min="7109" max="7147" width="10.7109375" customWidth="1"/>
    <col min="7148" max="7148" width="11.42578125" bestFit="1" customWidth="1"/>
    <col min="7149" max="7149" width="9.5703125" bestFit="1" customWidth="1"/>
    <col min="7150" max="7150" width="12" bestFit="1" customWidth="1"/>
    <col min="7364" max="7364" width="40.28515625" bestFit="1" customWidth="1"/>
    <col min="7365" max="7403" width="10.7109375" customWidth="1"/>
    <col min="7404" max="7404" width="11.42578125" bestFit="1" customWidth="1"/>
    <col min="7405" max="7405" width="9.5703125" bestFit="1" customWidth="1"/>
    <col min="7406" max="7406" width="12" bestFit="1" customWidth="1"/>
    <col min="7620" max="7620" width="40.28515625" bestFit="1" customWidth="1"/>
    <col min="7621" max="7659" width="10.7109375" customWidth="1"/>
    <col min="7660" max="7660" width="11.42578125" bestFit="1" customWidth="1"/>
    <col min="7661" max="7661" width="9.5703125" bestFit="1" customWidth="1"/>
    <col min="7662" max="7662" width="12" bestFit="1" customWidth="1"/>
    <col min="7876" max="7876" width="40.28515625" bestFit="1" customWidth="1"/>
    <col min="7877" max="7915" width="10.7109375" customWidth="1"/>
    <col min="7916" max="7916" width="11.42578125" bestFit="1" customWidth="1"/>
    <col min="7917" max="7917" width="9.5703125" bestFit="1" customWidth="1"/>
    <col min="7918" max="7918" width="12" bestFit="1" customWidth="1"/>
    <col min="8132" max="8132" width="40.28515625" bestFit="1" customWidth="1"/>
    <col min="8133" max="8171" width="10.7109375" customWidth="1"/>
    <col min="8172" max="8172" width="11.42578125" bestFit="1" customWidth="1"/>
    <col min="8173" max="8173" width="9.5703125" bestFit="1" customWidth="1"/>
    <col min="8174" max="8174" width="12" bestFit="1" customWidth="1"/>
    <col min="8388" max="8388" width="40.28515625" bestFit="1" customWidth="1"/>
    <col min="8389" max="8427" width="10.7109375" customWidth="1"/>
    <col min="8428" max="8428" width="11.42578125" bestFit="1" customWidth="1"/>
    <col min="8429" max="8429" width="9.5703125" bestFit="1" customWidth="1"/>
    <col min="8430" max="8430" width="12" bestFit="1" customWidth="1"/>
    <col min="8644" max="8644" width="40.28515625" bestFit="1" customWidth="1"/>
    <col min="8645" max="8683" width="10.7109375" customWidth="1"/>
    <col min="8684" max="8684" width="11.42578125" bestFit="1" customWidth="1"/>
    <col min="8685" max="8685" width="9.5703125" bestFit="1" customWidth="1"/>
    <col min="8686" max="8686" width="12" bestFit="1" customWidth="1"/>
    <col min="8900" max="8900" width="40.28515625" bestFit="1" customWidth="1"/>
    <col min="8901" max="8939" width="10.7109375" customWidth="1"/>
    <col min="8940" max="8940" width="11.42578125" bestFit="1" customWidth="1"/>
    <col min="8941" max="8941" width="9.5703125" bestFit="1" customWidth="1"/>
    <col min="8942" max="8942" width="12" bestFit="1" customWidth="1"/>
    <col min="9156" max="9156" width="40.28515625" bestFit="1" customWidth="1"/>
    <col min="9157" max="9195" width="10.7109375" customWidth="1"/>
    <col min="9196" max="9196" width="11.42578125" bestFit="1" customWidth="1"/>
    <col min="9197" max="9197" width="9.5703125" bestFit="1" customWidth="1"/>
    <col min="9198" max="9198" width="12" bestFit="1" customWidth="1"/>
    <col min="9412" max="9412" width="40.28515625" bestFit="1" customWidth="1"/>
    <col min="9413" max="9451" width="10.7109375" customWidth="1"/>
    <col min="9452" max="9452" width="11.42578125" bestFit="1" customWidth="1"/>
    <col min="9453" max="9453" width="9.5703125" bestFit="1" customWidth="1"/>
    <col min="9454" max="9454" width="12" bestFit="1" customWidth="1"/>
    <col min="9668" max="9668" width="40.28515625" bestFit="1" customWidth="1"/>
    <col min="9669" max="9707" width="10.7109375" customWidth="1"/>
    <col min="9708" max="9708" width="11.42578125" bestFit="1" customWidth="1"/>
    <col min="9709" max="9709" width="9.5703125" bestFit="1" customWidth="1"/>
    <col min="9710" max="9710" width="12" bestFit="1" customWidth="1"/>
    <col min="9924" max="9924" width="40.28515625" bestFit="1" customWidth="1"/>
    <col min="9925" max="9963" width="10.7109375" customWidth="1"/>
    <col min="9964" max="9964" width="11.42578125" bestFit="1" customWidth="1"/>
    <col min="9965" max="9965" width="9.5703125" bestFit="1" customWidth="1"/>
    <col min="9966" max="9966" width="12" bestFit="1" customWidth="1"/>
    <col min="10180" max="10180" width="40.28515625" bestFit="1" customWidth="1"/>
    <col min="10181" max="10219" width="10.7109375" customWidth="1"/>
    <col min="10220" max="10220" width="11.42578125" bestFit="1" customWidth="1"/>
    <col min="10221" max="10221" width="9.5703125" bestFit="1" customWidth="1"/>
    <col min="10222" max="10222" width="12" bestFit="1" customWidth="1"/>
    <col min="10436" max="10436" width="40.28515625" bestFit="1" customWidth="1"/>
    <col min="10437" max="10475" width="10.7109375" customWidth="1"/>
    <col min="10476" max="10476" width="11.42578125" bestFit="1" customWidth="1"/>
    <col min="10477" max="10477" width="9.5703125" bestFit="1" customWidth="1"/>
    <col min="10478" max="10478" width="12" bestFit="1" customWidth="1"/>
    <col min="10692" max="10692" width="40.28515625" bestFit="1" customWidth="1"/>
    <col min="10693" max="10731" width="10.7109375" customWidth="1"/>
    <col min="10732" max="10732" width="11.42578125" bestFit="1" customWidth="1"/>
    <col min="10733" max="10733" width="9.5703125" bestFit="1" customWidth="1"/>
    <col min="10734" max="10734" width="12" bestFit="1" customWidth="1"/>
    <col min="10948" max="10948" width="40.28515625" bestFit="1" customWidth="1"/>
    <col min="10949" max="10987" width="10.7109375" customWidth="1"/>
    <col min="10988" max="10988" width="11.42578125" bestFit="1" customWidth="1"/>
    <col min="10989" max="10989" width="9.5703125" bestFit="1" customWidth="1"/>
    <col min="10990" max="10990" width="12" bestFit="1" customWidth="1"/>
    <col min="11204" max="11204" width="40.28515625" bestFit="1" customWidth="1"/>
    <col min="11205" max="11243" width="10.7109375" customWidth="1"/>
    <col min="11244" max="11244" width="11.42578125" bestFit="1" customWidth="1"/>
    <col min="11245" max="11245" width="9.5703125" bestFit="1" customWidth="1"/>
    <col min="11246" max="11246" width="12" bestFit="1" customWidth="1"/>
    <col min="11460" max="11460" width="40.28515625" bestFit="1" customWidth="1"/>
    <col min="11461" max="11499" width="10.7109375" customWidth="1"/>
    <col min="11500" max="11500" width="11.42578125" bestFit="1" customWidth="1"/>
    <col min="11501" max="11501" width="9.5703125" bestFit="1" customWidth="1"/>
    <col min="11502" max="11502" width="12" bestFit="1" customWidth="1"/>
    <col min="11716" max="11716" width="40.28515625" bestFit="1" customWidth="1"/>
    <col min="11717" max="11755" width="10.7109375" customWidth="1"/>
    <col min="11756" max="11756" width="11.42578125" bestFit="1" customWidth="1"/>
    <col min="11757" max="11757" width="9.5703125" bestFit="1" customWidth="1"/>
    <col min="11758" max="11758" width="12" bestFit="1" customWidth="1"/>
    <col min="11972" max="11972" width="40.28515625" bestFit="1" customWidth="1"/>
    <col min="11973" max="12011" width="10.7109375" customWidth="1"/>
    <col min="12012" max="12012" width="11.42578125" bestFit="1" customWidth="1"/>
    <col min="12013" max="12013" width="9.5703125" bestFit="1" customWidth="1"/>
    <col min="12014" max="12014" width="12" bestFit="1" customWidth="1"/>
    <col min="12228" max="12228" width="40.28515625" bestFit="1" customWidth="1"/>
    <col min="12229" max="12267" width="10.7109375" customWidth="1"/>
    <col min="12268" max="12268" width="11.42578125" bestFit="1" customWidth="1"/>
    <col min="12269" max="12269" width="9.5703125" bestFit="1" customWidth="1"/>
    <col min="12270" max="12270" width="12" bestFit="1" customWidth="1"/>
    <col min="12484" max="12484" width="40.28515625" bestFit="1" customWidth="1"/>
    <col min="12485" max="12523" width="10.7109375" customWidth="1"/>
    <col min="12524" max="12524" width="11.42578125" bestFit="1" customWidth="1"/>
    <col min="12525" max="12525" width="9.5703125" bestFit="1" customWidth="1"/>
    <col min="12526" max="12526" width="12" bestFit="1" customWidth="1"/>
    <col min="12740" max="12740" width="40.28515625" bestFit="1" customWidth="1"/>
    <col min="12741" max="12779" width="10.7109375" customWidth="1"/>
    <col min="12780" max="12780" width="11.42578125" bestFit="1" customWidth="1"/>
    <col min="12781" max="12781" width="9.5703125" bestFit="1" customWidth="1"/>
    <col min="12782" max="12782" width="12" bestFit="1" customWidth="1"/>
    <col min="12996" max="12996" width="40.28515625" bestFit="1" customWidth="1"/>
    <col min="12997" max="13035" width="10.7109375" customWidth="1"/>
    <col min="13036" max="13036" width="11.42578125" bestFit="1" customWidth="1"/>
    <col min="13037" max="13037" width="9.5703125" bestFit="1" customWidth="1"/>
    <col min="13038" max="13038" width="12" bestFit="1" customWidth="1"/>
    <col min="13252" max="13252" width="40.28515625" bestFit="1" customWidth="1"/>
    <col min="13253" max="13291" width="10.7109375" customWidth="1"/>
    <col min="13292" max="13292" width="11.42578125" bestFit="1" customWidth="1"/>
    <col min="13293" max="13293" width="9.5703125" bestFit="1" customWidth="1"/>
    <col min="13294" max="13294" width="12" bestFit="1" customWidth="1"/>
    <col min="13508" max="13508" width="40.28515625" bestFit="1" customWidth="1"/>
    <col min="13509" max="13547" width="10.7109375" customWidth="1"/>
    <col min="13548" max="13548" width="11.42578125" bestFit="1" customWidth="1"/>
    <col min="13549" max="13549" width="9.5703125" bestFit="1" customWidth="1"/>
    <col min="13550" max="13550" width="12" bestFit="1" customWidth="1"/>
    <col min="13764" max="13764" width="40.28515625" bestFit="1" customWidth="1"/>
    <col min="13765" max="13803" width="10.7109375" customWidth="1"/>
    <col min="13804" max="13804" width="11.42578125" bestFit="1" customWidth="1"/>
    <col min="13805" max="13805" width="9.5703125" bestFit="1" customWidth="1"/>
    <col min="13806" max="13806" width="12" bestFit="1" customWidth="1"/>
    <col min="14020" max="14020" width="40.28515625" bestFit="1" customWidth="1"/>
    <col min="14021" max="14059" width="10.7109375" customWidth="1"/>
    <col min="14060" max="14060" width="11.42578125" bestFit="1" customWidth="1"/>
    <col min="14061" max="14061" width="9.5703125" bestFit="1" customWidth="1"/>
    <col min="14062" max="14062" width="12" bestFit="1" customWidth="1"/>
    <col min="14276" max="14276" width="40.28515625" bestFit="1" customWidth="1"/>
    <col min="14277" max="14315" width="10.7109375" customWidth="1"/>
    <col min="14316" max="14316" width="11.42578125" bestFit="1" customWidth="1"/>
    <col min="14317" max="14317" width="9.5703125" bestFit="1" customWidth="1"/>
    <col min="14318" max="14318" width="12" bestFit="1" customWidth="1"/>
    <col min="14532" max="14532" width="40.28515625" bestFit="1" customWidth="1"/>
    <col min="14533" max="14571" width="10.7109375" customWidth="1"/>
    <col min="14572" max="14572" width="11.42578125" bestFit="1" customWidth="1"/>
    <col min="14573" max="14573" width="9.5703125" bestFit="1" customWidth="1"/>
    <col min="14574" max="14574" width="12" bestFit="1" customWidth="1"/>
    <col min="14788" max="14788" width="40.28515625" bestFit="1" customWidth="1"/>
    <col min="14789" max="14827" width="10.7109375" customWidth="1"/>
    <col min="14828" max="14828" width="11.42578125" bestFit="1" customWidth="1"/>
    <col min="14829" max="14829" width="9.5703125" bestFit="1" customWidth="1"/>
    <col min="14830" max="14830" width="12" bestFit="1" customWidth="1"/>
    <col min="15044" max="15044" width="40.28515625" bestFit="1" customWidth="1"/>
    <col min="15045" max="15083" width="10.7109375" customWidth="1"/>
    <col min="15084" max="15084" width="11.42578125" bestFit="1" customWidth="1"/>
    <col min="15085" max="15085" width="9.5703125" bestFit="1" customWidth="1"/>
    <col min="15086" max="15086" width="12" bestFit="1" customWidth="1"/>
    <col min="15300" max="15300" width="40.28515625" bestFit="1" customWidth="1"/>
    <col min="15301" max="15339" width="10.7109375" customWidth="1"/>
    <col min="15340" max="15340" width="11.42578125" bestFit="1" customWidth="1"/>
    <col min="15341" max="15341" width="9.5703125" bestFit="1" customWidth="1"/>
    <col min="15342" max="15342" width="12" bestFit="1" customWidth="1"/>
    <col min="15556" max="15556" width="40.28515625" bestFit="1" customWidth="1"/>
    <col min="15557" max="15595" width="10.7109375" customWidth="1"/>
    <col min="15596" max="15596" width="11.42578125" bestFit="1" customWidth="1"/>
    <col min="15597" max="15597" width="9.5703125" bestFit="1" customWidth="1"/>
    <col min="15598" max="15598" width="12" bestFit="1" customWidth="1"/>
    <col min="15812" max="15812" width="40.28515625" bestFit="1" customWidth="1"/>
    <col min="15813" max="15851" width="10.7109375" customWidth="1"/>
    <col min="15852" max="15852" width="11.42578125" bestFit="1" customWidth="1"/>
    <col min="15853" max="15853" width="9.5703125" bestFit="1" customWidth="1"/>
    <col min="15854" max="15854" width="12" bestFit="1" customWidth="1"/>
    <col min="16068" max="16068" width="40.28515625" bestFit="1" customWidth="1"/>
    <col min="16069" max="16107" width="10.7109375" customWidth="1"/>
    <col min="16108" max="16108" width="11.42578125" bestFit="1" customWidth="1"/>
    <col min="16109" max="16109" width="9.5703125" bestFit="1" customWidth="1"/>
    <col min="16110" max="16110" width="12" bestFit="1" customWidth="1"/>
  </cols>
  <sheetData>
    <row r="1" spans="1:22" ht="21" x14ac:dyDescent="0.25">
      <c r="A1" s="202" t="s">
        <v>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22" ht="21" x14ac:dyDescent="0.25">
      <c r="A2" s="207"/>
      <c r="B2" s="204">
        <v>2019</v>
      </c>
      <c r="C2" s="205"/>
      <c r="D2" s="205"/>
      <c r="E2" s="205"/>
      <c r="F2" s="205"/>
      <c r="G2" s="205"/>
      <c r="H2" s="205"/>
      <c r="I2" s="205"/>
      <c r="J2" s="205"/>
      <c r="K2" s="204">
        <v>2020</v>
      </c>
      <c r="L2" s="205"/>
      <c r="M2" s="205"/>
      <c r="N2" s="205"/>
      <c r="O2" s="205"/>
      <c r="P2" s="205"/>
      <c r="Q2" s="205"/>
      <c r="R2" s="205"/>
      <c r="S2" s="206"/>
    </row>
    <row r="3" spans="1:22" ht="15.75" customHeight="1" x14ac:dyDescent="0.25">
      <c r="A3" s="208"/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8</v>
      </c>
      <c r="J3" s="183" t="s">
        <v>40</v>
      </c>
      <c r="K3" s="183" t="s">
        <v>1</v>
      </c>
      <c r="L3" s="183" t="s">
        <v>2</v>
      </c>
      <c r="M3" s="183" t="s">
        <v>3</v>
      </c>
      <c r="N3" s="183" t="s">
        <v>4</v>
      </c>
      <c r="O3" s="183" t="s">
        <v>5</v>
      </c>
      <c r="P3" s="183" t="s">
        <v>6</v>
      </c>
      <c r="Q3" s="183" t="s">
        <v>7</v>
      </c>
      <c r="R3" s="183" t="s">
        <v>8</v>
      </c>
      <c r="S3" s="142" t="s">
        <v>40</v>
      </c>
    </row>
    <row r="4" spans="1:22" ht="18.75" x14ac:dyDescent="0.3">
      <c r="A4" s="63" t="s">
        <v>10</v>
      </c>
      <c r="B4" s="64"/>
      <c r="C4" s="64"/>
      <c r="D4" s="64"/>
      <c r="E4" s="64"/>
      <c r="F4" s="68"/>
      <c r="G4" s="68"/>
      <c r="H4" s="68"/>
      <c r="I4" s="68"/>
      <c r="J4" s="192"/>
      <c r="K4" s="64"/>
      <c r="L4" s="64"/>
      <c r="M4" s="64"/>
      <c r="N4" s="64"/>
      <c r="O4" s="68"/>
      <c r="P4" s="68"/>
      <c r="Q4" s="68"/>
      <c r="R4" s="68"/>
      <c r="S4" s="69"/>
    </row>
    <row r="5" spans="1:22" ht="15.75" x14ac:dyDescent="0.25">
      <c r="A5" s="72" t="s">
        <v>11</v>
      </c>
      <c r="B5" s="65">
        <v>382549</v>
      </c>
      <c r="C5" s="65">
        <v>300964</v>
      </c>
      <c r="D5" s="65">
        <v>301462</v>
      </c>
      <c r="E5" s="91">
        <f>SUM(B5:D5)</f>
        <v>984975</v>
      </c>
      <c r="F5" s="1">
        <v>203346</v>
      </c>
      <c r="G5" s="2">
        <v>86873</v>
      </c>
      <c r="H5" s="1">
        <v>36076</v>
      </c>
      <c r="I5" s="91">
        <f t="shared" ref="I5:I13" si="0">SUM(F5:H5)</f>
        <v>326295</v>
      </c>
      <c r="J5" s="91">
        <f>E5+I5</f>
        <v>1311270</v>
      </c>
      <c r="K5" s="65">
        <v>287991</v>
      </c>
      <c r="L5" s="65">
        <v>285052</v>
      </c>
      <c r="M5" s="65">
        <v>277906</v>
      </c>
      <c r="N5" s="91">
        <f>SUM(K5:M5)</f>
        <v>850949</v>
      </c>
      <c r="O5" s="1">
        <v>229438</v>
      </c>
      <c r="P5" s="2">
        <v>143226</v>
      </c>
      <c r="Q5" s="1">
        <v>30914</v>
      </c>
      <c r="R5" s="91">
        <f t="shared" ref="R5:R13" si="1">SUM(O5:Q5)</f>
        <v>403578</v>
      </c>
      <c r="S5" s="91">
        <f>N5+R5</f>
        <v>1254527</v>
      </c>
      <c r="T5" s="178"/>
      <c r="U5" s="178"/>
    </row>
    <row r="6" spans="1:22" ht="15.75" x14ac:dyDescent="0.25">
      <c r="A6" s="73" t="s">
        <v>12</v>
      </c>
      <c r="B6" s="66">
        <v>353403</v>
      </c>
      <c r="C6" s="66">
        <v>275974</v>
      </c>
      <c r="D6" s="66">
        <v>275514</v>
      </c>
      <c r="E6" s="92">
        <f t="shared" ref="E6:E13" si="2">SUM(B6:D6)</f>
        <v>904891</v>
      </c>
      <c r="F6" s="4">
        <v>203548</v>
      </c>
      <c r="G6" s="4">
        <v>119128</v>
      </c>
      <c r="H6" s="4">
        <v>47957</v>
      </c>
      <c r="I6" s="92">
        <f t="shared" si="0"/>
        <v>370633</v>
      </c>
      <c r="J6" s="92">
        <f>E6+I6</f>
        <v>1275524</v>
      </c>
      <c r="K6" s="66">
        <v>283336</v>
      </c>
      <c r="L6" s="66">
        <v>275801</v>
      </c>
      <c r="M6" s="66">
        <v>275033</v>
      </c>
      <c r="N6" s="92">
        <f t="shared" ref="N6:N13" si="3">SUM(K6:M6)</f>
        <v>834170</v>
      </c>
      <c r="O6" s="4">
        <v>236065</v>
      </c>
      <c r="P6" s="4">
        <v>158916</v>
      </c>
      <c r="Q6" s="4">
        <v>50117</v>
      </c>
      <c r="R6" s="92">
        <f t="shared" si="1"/>
        <v>445098</v>
      </c>
      <c r="S6" s="92">
        <f>N6+R6</f>
        <v>1279268</v>
      </c>
      <c r="T6" s="180"/>
      <c r="U6" s="178"/>
      <c r="V6" s="7"/>
    </row>
    <row r="7" spans="1:22" ht="15.75" x14ac:dyDescent="0.25">
      <c r="A7" s="73" t="s">
        <v>13</v>
      </c>
      <c r="B7" s="66">
        <v>289468</v>
      </c>
      <c r="C7" s="66">
        <v>229640</v>
      </c>
      <c r="D7" s="66">
        <v>232250</v>
      </c>
      <c r="E7" s="92">
        <f t="shared" si="2"/>
        <v>751358</v>
      </c>
      <c r="F7" s="3">
        <v>154263</v>
      </c>
      <c r="G7" s="4">
        <v>79186</v>
      </c>
      <c r="H7" s="3">
        <v>35091</v>
      </c>
      <c r="I7" s="92">
        <f t="shared" si="0"/>
        <v>268540</v>
      </c>
      <c r="J7" s="92">
        <f t="shared" ref="J7:J13" si="4">E7+I7</f>
        <v>1019898</v>
      </c>
      <c r="K7" s="66">
        <v>229711</v>
      </c>
      <c r="L7" s="66">
        <v>224516</v>
      </c>
      <c r="M7" s="66">
        <v>219706</v>
      </c>
      <c r="N7" s="92">
        <f t="shared" si="3"/>
        <v>673933</v>
      </c>
      <c r="O7" s="3">
        <v>183177</v>
      </c>
      <c r="P7" s="4">
        <v>121380</v>
      </c>
      <c r="Q7" s="3">
        <v>36219</v>
      </c>
      <c r="R7" s="92">
        <f t="shared" si="1"/>
        <v>340776</v>
      </c>
      <c r="S7" s="92">
        <f t="shared" ref="S7:S13" si="5">N7+R7</f>
        <v>1014709</v>
      </c>
      <c r="T7" s="180"/>
      <c r="U7" s="178"/>
    </row>
    <row r="8" spans="1:22" ht="15.75" x14ac:dyDescent="0.25">
      <c r="A8" s="73" t="s">
        <v>14</v>
      </c>
      <c r="B8" s="66">
        <v>276645</v>
      </c>
      <c r="C8" s="66">
        <v>206827</v>
      </c>
      <c r="D8" s="66">
        <v>213636</v>
      </c>
      <c r="E8" s="92">
        <f t="shared" si="2"/>
        <v>697108</v>
      </c>
      <c r="F8" s="3">
        <v>141676</v>
      </c>
      <c r="G8" s="4">
        <v>58186</v>
      </c>
      <c r="H8" s="3">
        <v>25733</v>
      </c>
      <c r="I8" s="92">
        <f t="shared" si="0"/>
        <v>225595</v>
      </c>
      <c r="J8" s="92">
        <f t="shared" si="4"/>
        <v>922703</v>
      </c>
      <c r="K8" s="66">
        <v>201471</v>
      </c>
      <c r="L8" s="66">
        <v>200783</v>
      </c>
      <c r="M8" s="66">
        <v>187421</v>
      </c>
      <c r="N8" s="92">
        <f t="shared" si="3"/>
        <v>589675</v>
      </c>
      <c r="O8" s="3">
        <v>165106</v>
      </c>
      <c r="P8" s="4">
        <v>104767</v>
      </c>
      <c r="Q8" s="3">
        <v>26024</v>
      </c>
      <c r="R8" s="92">
        <f t="shared" si="1"/>
        <v>295897</v>
      </c>
      <c r="S8" s="92">
        <f t="shared" si="5"/>
        <v>885572</v>
      </c>
      <c r="T8" s="180"/>
      <c r="U8" s="178"/>
    </row>
    <row r="9" spans="1:22" ht="15.75" x14ac:dyDescent="0.25">
      <c r="A9" s="73" t="s">
        <v>15</v>
      </c>
      <c r="B9" s="66">
        <v>461921</v>
      </c>
      <c r="C9" s="66">
        <v>369572</v>
      </c>
      <c r="D9" s="66">
        <v>374863</v>
      </c>
      <c r="E9" s="92">
        <f t="shared" si="2"/>
        <v>1206356</v>
      </c>
      <c r="F9" s="3">
        <v>256189</v>
      </c>
      <c r="G9" s="4">
        <v>158228</v>
      </c>
      <c r="H9" s="3">
        <v>80254</v>
      </c>
      <c r="I9" s="92">
        <f t="shared" si="0"/>
        <v>494671</v>
      </c>
      <c r="J9" s="92">
        <f t="shared" si="4"/>
        <v>1701027</v>
      </c>
      <c r="K9" s="66">
        <v>362516</v>
      </c>
      <c r="L9" s="66">
        <v>360864</v>
      </c>
      <c r="M9" s="66">
        <v>355954</v>
      </c>
      <c r="N9" s="92">
        <f t="shared" si="3"/>
        <v>1079334</v>
      </c>
      <c r="O9" s="3">
        <v>293191</v>
      </c>
      <c r="P9" s="4">
        <v>205766</v>
      </c>
      <c r="Q9" s="3">
        <v>66594</v>
      </c>
      <c r="R9" s="92">
        <f t="shared" si="1"/>
        <v>565551</v>
      </c>
      <c r="S9" s="92">
        <f t="shared" si="5"/>
        <v>1644885</v>
      </c>
      <c r="T9" s="180"/>
      <c r="U9" s="178"/>
    </row>
    <row r="10" spans="1:22" ht="15.75" x14ac:dyDescent="0.25">
      <c r="A10" s="73" t="s">
        <v>16</v>
      </c>
      <c r="B10" s="66">
        <v>190654</v>
      </c>
      <c r="C10" s="66">
        <v>144972</v>
      </c>
      <c r="D10" s="66">
        <v>153368</v>
      </c>
      <c r="E10" s="92">
        <f t="shared" si="2"/>
        <v>488994</v>
      </c>
      <c r="F10" s="3">
        <v>103836</v>
      </c>
      <c r="G10" s="4">
        <v>52319</v>
      </c>
      <c r="H10" s="3">
        <v>27488</v>
      </c>
      <c r="I10" s="92">
        <f t="shared" si="0"/>
        <v>183643</v>
      </c>
      <c r="J10" s="92">
        <f t="shared" si="4"/>
        <v>672637</v>
      </c>
      <c r="K10" s="66">
        <v>140153</v>
      </c>
      <c r="L10" s="66">
        <v>141116</v>
      </c>
      <c r="M10" s="66">
        <v>134712</v>
      </c>
      <c r="N10" s="92">
        <f t="shared" si="3"/>
        <v>415981</v>
      </c>
      <c r="O10" s="3">
        <v>112165</v>
      </c>
      <c r="P10" s="4">
        <v>69767</v>
      </c>
      <c r="Q10" s="3">
        <v>24895</v>
      </c>
      <c r="R10" s="92">
        <f t="shared" si="1"/>
        <v>206827</v>
      </c>
      <c r="S10" s="92">
        <f t="shared" si="5"/>
        <v>622808</v>
      </c>
      <c r="T10" s="180"/>
      <c r="U10" s="178"/>
    </row>
    <row r="11" spans="1:22" ht="15.75" x14ac:dyDescent="0.25">
      <c r="A11" s="73" t="s">
        <v>17</v>
      </c>
      <c r="B11" s="66">
        <v>447955</v>
      </c>
      <c r="C11" s="66">
        <v>350646</v>
      </c>
      <c r="D11" s="66">
        <v>361286</v>
      </c>
      <c r="E11" s="92">
        <f t="shared" si="2"/>
        <v>1159887</v>
      </c>
      <c r="F11" s="3">
        <v>269380</v>
      </c>
      <c r="G11" s="4">
        <v>160593</v>
      </c>
      <c r="H11" s="3">
        <v>109514</v>
      </c>
      <c r="I11" s="92">
        <f t="shared" si="0"/>
        <v>539487</v>
      </c>
      <c r="J11" s="92">
        <f t="shared" si="4"/>
        <v>1699374</v>
      </c>
      <c r="K11" s="66">
        <v>361125</v>
      </c>
      <c r="L11" s="66">
        <v>349504</v>
      </c>
      <c r="M11" s="66">
        <v>344314</v>
      </c>
      <c r="N11" s="92">
        <f t="shared" si="3"/>
        <v>1054943</v>
      </c>
      <c r="O11" s="3">
        <v>299670</v>
      </c>
      <c r="P11" s="4">
        <v>209670</v>
      </c>
      <c r="Q11" s="3">
        <v>95027</v>
      </c>
      <c r="R11" s="92">
        <f t="shared" si="1"/>
        <v>604367</v>
      </c>
      <c r="S11" s="92">
        <f t="shared" si="5"/>
        <v>1659310</v>
      </c>
      <c r="T11" s="180"/>
      <c r="U11" s="178"/>
    </row>
    <row r="12" spans="1:22" ht="15.75" x14ac:dyDescent="0.25">
      <c r="A12" s="73" t="s">
        <v>18</v>
      </c>
      <c r="B12" s="66">
        <v>588758</v>
      </c>
      <c r="C12" s="66">
        <v>459301</v>
      </c>
      <c r="D12" s="66">
        <v>466436</v>
      </c>
      <c r="E12" s="92">
        <f t="shared" si="2"/>
        <v>1514495</v>
      </c>
      <c r="F12" s="3">
        <v>323027</v>
      </c>
      <c r="G12" s="4">
        <v>187717</v>
      </c>
      <c r="H12" s="3">
        <v>59125</v>
      </c>
      <c r="I12" s="92">
        <f t="shared" si="0"/>
        <v>569869</v>
      </c>
      <c r="J12" s="92">
        <f t="shared" si="4"/>
        <v>2084364</v>
      </c>
      <c r="K12" s="66">
        <v>460509</v>
      </c>
      <c r="L12" s="66">
        <v>444983</v>
      </c>
      <c r="M12" s="66">
        <v>437428</v>
      </c>
      <c r="N12" s="92">
        <f t="shared" si="3"/>
        <v>1342920</v>
      </c>
      <c r="O12" s="3">
        <v>368558</v>
      </c>
      <c r="P12" s="4">
        <v>259156</v>
      </c>
      <c r="Q12" s="3">
        <v>109141</v>
      </c>
      <c r="R12" s="92">
        <f t="shared" si="1"/>
        <v>736855</v>
      </c>
      <c r="S12" s="92">
        <f t="shared" si="5"/>
        <v>2079775</v>
      </c>
      <c r="T12" s="180"/>
      <c r="U12" s="178"/>
    </row>
    <row r="13" spans="1:22" ht="16.5" thickBot="1" x14ac:dyDescent="0.3">
      <c r="A13" s="73" t="s">
        <v>37</v>
      </c>
      <c r="B13" s="74">
        <v>428</v>
      </c>
      <c r="C13" s="74">
        <v>467</v>
      </c>
      <c r="D13" s="74">
        <v>442</v>
      </c>
      <c r="E13" s="93">
        <f t="shared" si="2"/>
        <v>1337</v>
      </c>
      <c r="F13" s="74">
        <v>345</v>
      </c>
      <c r="G13" s="74">
        <v>194</v>
      </c>
      <c r="H13" s="74">
        <v>0</v>
      </c>
      <c r="I13" s="93">
        <f t="shared" si="0"/>
        <v>539</v>
      </c>
      <c r="J13" s="93">
        <f t="shared" si="4"/>
        <v>1876</v>
      </c>
      <c r="K13" s="74">
        <v>436</v>
      </c>
      <c r="L13" s="74">
        <v>423</v>
      </c>
      <c r="M13" s="74">
        <v>409</v>
      </c>
      <c r="N13" s="93">
        <f t="shared" si="3"/>
        <v>1268</v>
      </c>
      <c r="O13" s="74">
        <v>373</v>
      </c>
      <c r="P13" s="74">
        <v>287</v>
      </c>
      <c r="Q13" s="74">
        <v>0</v>
      </c>
      <c r="R13" s="93">
        <f t="shared" si="1"/>
        <v>660</v>
      </c>
      <c r="S13" s="93">
        <f t="shared" si="5"/>
        <v>1928</v>
      </c>
      <c r="T13" s="180"/>
      <c r="U13" s="178"/>
    </row>
    <row r="14" spans="1:22" ht="16.5" thickBot="1" x14ac:dyDescent="0.3">
      <c r="A14" s="86" t="s">
        <v>22</v>
      </c>
      <c r="B14" s="67">
        <f>SUM(B5:B13)</f>
        <v>2991781</v>
      </c>
      <c r="C14" s="67">
        <f>SUM(C5:C13)</f>
        <v>2338363</v>
      </c>
      <c r="D14" s="67">
        <f>SUM(D5:D13)</f>
        <v>2379257</v>
      </c>
      <c r="E14" s="94">
        <f>SUM(E5:E13)</f>
        <v>7709401</v>
      </c>
      <c r="F14" s="5">
        <f t="shared" ref="F14:J14" si="6">SUM(F5:F13)</f>
        <v>1655610</v>
      </c>
      <c r="G14" s="5">
        <f t="shared" si="6"/>
        <v>902424</v>
      </c>
      <c r="H14" s="5">
        <f t="shared" si="6"/>
        <v>421238</v>
      </c>
      <c r="I14" s="94">
        <f t="shared" si="6"/>
        <v>2979272</v>
      </c>
      <c r="J14" s="94">
        <f t="shared" si="6"/>
        <v>10688673</v>
      </c>
      <c r="K14" s="67">
        <f>SUM(K5:K13)</f>
        <v>2327248</v>
      </c>
      <c r="L14" s="67">
        <f>SUM(L5:L13)</f>
        <v>2283042</v>
      </c>
      <c r="M14" s="67">
        <f>SUM(M5:M13)</f>
        <v>2232883</v>
      </c>
      <c r="N14" s="94">
        <f>SUM(N5:N13)</f>
        <v>6843173</v>
      </c>
      <c r="O14" s="5">
        <f t="shared" ref="O14:S14" si="7">SUM(O5:O13)</f>
        <v>1887743</v>
      </c>
      <c r="P14" s="5">
        <f t="shared" si="7"/>
        <v>1272935</v>
      </c>
      <c r="Q14" s="5">
        <f t="shared" si="7"/>
        <v>438931</v>
      </c>
      <c r="R14" s="94">
        <f t="shared" si="7"/>
        <v>3599609</v>
      </c>
      <c r="S14" s="94">
        <f t="shared" si="7"/>
        <v>10442782</v>
      </c>
      <c r="T14" s="180"/>
      <c r="U14" s="178"/>
    </row>
    <row r="15" spans="1:22" ht="18.75" x14ac:dyDescent="0.3">
      <c r="A15" s="75" t="s">
        <v>23</v>
      </c>
      <c r="B15" s="76"/>
      <c r="C15" s="76"/>
      <c r="D15" s="76"/>
      <c r="E15" s="76"/>
      <c r="F15" s="68"/>
      <c r="G15" s="77"/>
      <c r="H15" s="68"/>
      <c r="I15" s="68"/>
      <c r="J15" s="69"/>
      <c r="K15" s="76"/>
      <c r="L15" s="76"/>
      <c r="M15" s="76"/>
      <c r="N15" s="76"/>
      <c r="O15" s="68"/>
      <c r="P15" s="77"/>
      <c r="Q15" s="68"/>
      <c r="R15" s="68"/>
      <c r="S15" s="69"/>
      <c r="T15" s="180"/>
      <c r="U15" s="178"/>
    </row>
    <row r="16" spans="1:22" ht="15.75" x14ac:dyDescent="0.25">
      <c r="A16" s="72" t="s">
        <v>24</v>
      </c>
      <c r="B16" s="77">
        <v>260032</v>
      </c>
      <c r="C16" s="77">
        <v>203244</v>
      </c>
      <c r="D16" s="78">
        <v>206324</v>
      </c>
      <c r="E16" s="91">
        <f t="shared" ref="E16:E18" si="8">SUM(B16:D16)</f>
        <v>669600</v>
      </c>
      <c r="F16" s="77">
        <v>159707</v>
      </c>
      <c r="G16" s="77">
        <v>89004</v>
      </c>
      <c r="H16" s="78">
        <v>26850</v>
      </c>
      <c r="I16" s="91">
        <f t="shared" ref="I16:I18" si="9">SUM(F16:H16)</f>
        <v>275561</v>
      </c>
      <c r="J16" s="91">
        <f t="shared" ref="J16:J18" si="10">E16+I16</f>
        <v>945161</v>
      </c>
      <c r="K16" s="77">
        <v>207822</v>
      </c>
      <c r="L16" s="77">
        <v>196814</v>
      </c>
      <c r="M16" s="78">
        <v>188054</v>
      </c>
      <c r="N16" s="91">
        <f t="shared" ref="N16:N18" si="11">SUM(K16:M16)</f>
        <v>592690</v>
      </c>
      <c r="O16" s="77">
        <v>157312</v>
      </c>
      <c r="P16" s="77">
        <v>117222</v>
      </c>
      <c r="Q16" s="78">
        <v>31595</v>
      </c>
      <c r="R16" s="91">
        <f t="shared" ref="R16:R18" si="12">SUM(O16:Q16)</f>
        <v>306129</v>
      </c>
      <c r="S16" s="91">
        <f t="shared" ref="S16:S18" si="13">N16+R16</f>
        <v>898819</v>
      </c>
      <c r="T16" s="180"/>
      <c r="U16" s="178"/>
    </row>
    <row r="17" spans="1:21" ht="15.75" x14ac:dyDescent="0.25">
      <c r="A17" s="73" t="s">
        <v>37</v>
      </c>
      <c r="B17" s="66">
        <v>6517</v>
      </c>
      <c r="C17" s="66">
        <v>5588.5</v>
      </c>
      <c r="D17" s="66">
        <v>5490.5</v>
      </c>
      <c r="E17" s="92">
        <f t="shared" si="8"/>
        <v>17596</v>
      </c>
      <c r="F17" s="66">
        <v>3250.9</v>
      </c>
      <c r="G17" s="66">
        <v>977.1</v>
      </c>
      <c r="H17" s="66">
        <v>0</v>
      </c>
      <c r="I17" s="92">
        <f t="shared" si="9"/>
        <v>4228</v>
      </c>
      <c r="J17" s="92">
        <f t="shared" si="10"/>
        <v>21824</v>
      </c>
      <c r="K17" s="66">
        <v>5079.3</v>
      </c>
      <c r="L17" s="66">
        <v>4959.6000000000004</v>
      </c>
      <c r="M17" s="66">
        <v>4718.6000000000004</v>
      </c>
      <c r="N17" s="92">
        <f>SUM(K17:M17)</f>
        <v>14757.500000000002</v>
      </c>
      <c r="O17" s="66">
        <v>4065</v>
      </c>
      <c r="P17" s="66">
        <v>2757.02</v>
      </c>
      <c r="Q17" s="66">
        <v>0</v>
      </c>
      <c r="R17" s="92">
        <f t="shared" si="12"/>
        <v>6822.02</v>
      </c>
      <c r="S17" s="92">
        <f>N17+R17</f>
        <v>21579.520000000004</v>
      </c>
      <c r="T17" s="180"/>
      <c r="U17" s="178"/>
    </row>
    <row r="18" spans="1:21" ht="16.5" thickBot="1" x14ac:dyDescent="0.3">
      <c r="A18" s="87" t="s">
        <v>38</v>
      </c>
      <c r="B18" s="66">
        <v>108.5</v>
      </c>
      <c r="C18" s="66">
        <v>86.2</v>
      </c>
      <c r="D18" s="66">
        <v>84.4</v>
      </c>
      <c r="E18" s="92">
        <f t="shared" si="8"/>
        <v>279.10000000000002</v>
      </c>
      <c r="F18" s="66">
        <v>63.3</v>
      </c>
      <c r="G18" s="66">
        <v>25.1</v>
      </c>
      <c r="H18" s="66">
        <v>0</v>
      </c>
      <c r="I18" s="92">
        <f t="shared" si="9"/>
        <v>88.4</v>
      </c>
      <c r="J18" s="92">
        <f t="shared" si="10"/>
        <v>367.5</v>
      </c>
      <c r="K18" s="66">
        <v>91.5</v>
      </c>
      <c r="L18" s="66">
        <v>87.3</v>
      </c>
      <c r="M18" s="66">
        <v>85.2</v>
      </c>
      <c r="N18" s="92">
        <f t="shared" si="11"/>
        <v>264</v>
      </c>
      <c r="O18" s="66">
        <v>69</v>
      </c>
      <c r="P18" s="66">
        <v>46.5</v>
      </c>
      <c r="Q18" s="66">
        <v>0</v>
      </c>
      <c r="R18" s="92">
        <f t="shared" si="12"/>
        <v>115.5</v>
      </c>
      <c r="S18" s="92">
        <f t="shared" si="13"/>
        <v>379.5</v>
      </c>
      <c r="T18" s="180"/>
      <c r="U18" s="178"/>
    </row>
    <row r="19" spans="1:21" ht="16.5" thickBot="1" x14ac:dyDescent="0.3">
      <c r="A19" s="86" t="s">
        <v>28</v>
      </c>
      <c r="B19" s="67">
        <f>SUM(B16:B18)</f>
        <v>266657.5</v>
      </c>
      <c r="C19" s="67">
        <f t="shared" ref="C19:D19" si="14">SUM(C16:C18)</f>
        <v>208918.7</v>
      </c>
      <c r="D19" s="79">
        <f t="shared" si="14"/>
        <v>211898.9</v>
      </c>
      <c r="E19" s="94">
        <f>SUM(E16:E18)</f>
        <v>687475.1</v>
      </c>
      <c r="F19" s="79">
        <f t="shared" ref="F19" si="15">SUM(F16:F18)</f>
        <v>163021.19999999998</v>
      </c>
      <c r="G19" s="79">
        <f t="shared" ref="G19" si="16">SUM(G16:G18)</f>
        <v>90006.200000000012</v>
      </c>
      <c r="H19" s="79">
        <f t="shared" ref="H19:I19" si="17">SUM(H16:H18)</f>
        <v>26850</v>
      </c>
      <c r="I19" s="94">
        <f t="shared" si="17"/>
        <v>279877.40000000002</v>
      </c>
      <c r="J19" s="94">
        <f t="shared" ref="J19" si="18">SUM(J16:J18)</f>
        <v>967352.5</v>
      </c>
      <c r="K19" s="67">
        <f>SUM(K16:K18)</f>
        <v>212992.8</v>
      </c>
      <c r="L19" s="67">
        <f t="shared" ref="L19:M19" si="19">SUM(L16:L18)</f>
        <v>201860.9</v>
      </c>
      <c r="M19" s="79">
        <f t="shared" si="19"/>
        <v>192857.80000000002</v>
      </c>
      <c r="N19" s="94">
        <f>SUM(N16:N18)</f>
        <v>607711.5</v>
      </c>
      <c r="O19" s="79">
        <f t="shared" ref="O19:S19" si="20">SUM(O16:O18)</f>
        <v>161446</v>
      </c>
      <c r="P19" s="79">
        <f t="shared" si="20"/>
        <v>120025.52</v>
      </c>
      <c r="Q19" s="79">
        <f t="shared" si="20"/>
        <v>31595</v>
      </c>
      <c r="R19" s="94">
        <f t="shared" si="20"/>
        <v>313066.52</v>
      </c>
      <c r="S19" s="94">
        <f t="shared" si="20"/>
        <v>920778.02</v>
      </c>
      <c r="T19" s="180"/>
      <c r="U19" s="178"/>
    </row>
    <row r="20" spans="1:21" ht="18.75" x14ac:dyDescent="0.3">
      <c r="A20" s="75" t="s">
        <v>29</v>
      </c>
      <c r="B20" s="76"/>
      <c r="C20" s="76"/>
      <c r="D20" s="76"/>
      <c r="E20" s="76"/>
      <c r="F20" s="68"/>
      <c r="G20" s="68"/>
      <c r="H20" s="68"/>
      <c r="I20" s="68"/>
      <c r="J20" s="69"/>
      <c r="K20" s="76"/>
      <c r="L20" s="76"/>
      <c r="M20" s="76"/>
      <c r="N20" s="76"/>
      <c r="O20" s="68"/>
      <c r="P20" s="68"/>
      <c r="Q20" s="68"/>
      <c r="R20" s="68"/>
      <c r="S20" s="69"/>
      <c r="T20" s="180"/>
      <c r="U20" s="178"/>
    </row>
    <row r="21" spans="1:21" ht="15.75" x14ac:dyDescent="0.25">
      <c r="A21" s="72" t="s">
        <v>30</v>
      </c>
      <c r="B21" s="65">
        <v>206337</v>
      </c>
      <c r="C21" s="65">
        <v>174042</v>
      </c>
      <c r="D21" s="65">
        <v>168523</v>
      </c>
      <c r="E21" s="91">
        <f t="shared" ref="E21:E22" si="21">SUM(B21:D21)</f>
        <v>548902</v>
      </c>
      <c r="F21" s="65">
        <v>125119</v>
      </c>
      <c r="G21" s="65">
        <v>114885</v>
      </c>
      <c r="H21" s="65">
        <v>52524</v>
      </c>
      <c r="I21" s="91">
        <f t="shared" ref="I21:I22" si="22">SUM(F21:H21)</f>
        <v>292528</v>
      </c>
      <c r="J21" s="91">
        <f t="shared" ref="J21:J22" si="23">E21+I21</f>
        <v>841430</v>
      </c>
      <c r="K21" s="65">
        <v>187413</v>
      </c>
      <c r="L21" s="65">
        <v>161805</v>
      </c>
      <c r="M21" s="65">
        <v>156672</v>
      </c>
      <c r="N21" s="91">
        <f t="shared" ref="N21:N22" si="24">SUM(K21:M21)</f>
        <v>505890</v>
      </c>
      <c r="O21" s="65">
        <v>140722</v>
      </c>
      <c r="P21" s="65">
        <v>109208</v>
      </c>
      <c r="Q21" s="65">
        <v>37646</v>
      </c>
      <c r="R21" s="91">
        <f t="shared" ref="R21:R22" si="25">SUM(O21:Q21)</f>
        <v>287576</v>
      </c>
      <c r="S21" s="91">
        <f t="shared" ref="S21:S22" si="26">N21+R21</f>
        <v>793466</v>
      </c>
      <c r="T21" s="180"/>
      <c r="U21" s="178"/>
    </row>
    <row r="22" spans="1:21" ht="16.5" thickBot="1" x14ac:dyDescent="0.3">
      <c r="A22" s="88" t="s">
        <v>38</v>
      </c>
      <c r="B22" s="74">
        <v>407.07</v>
      </c>
      <c r="C22" s="74">
        <v>272.19</v>
      </c>
      <c r="D22" s="74">
        <v>338.8</v>
      </c>
      <c r="E22" s="93">
        <f t="shared" si="21"/>
        <v>1018.06</v>
      </c>
      <c r="F22" s="74">
        <v>276.11</v>
      </c>
      <c r="G22" s="74">
        <v>293.74</v>
      </c>
      <c r="H22" s="74">
        <v>181.6</v>
      </c>
      <c r="I22" s="93">
        <f t="shared" si="22"/>
        <v>751.45</v>
      </c>
      <c r="J22" s="93">
        <f t="shared" si="23"/>
        <v>1769.51</v>
      </c>
      <c r="K22" s="74">
        <v>369.17</v>
      </c>
      <c r="L22" s="74">
        <v>339.49</v>
      </c>
      <c r="M22" s="74">
        <v>301.8</v>
      </c>
      <c r="N22" s="93">
        <f t="shared" si="24"/>
        <v>1010.46</v>
      </c>
      <c r="O22" s="74">
        <v>337.58</v>
      </c>
      <c r="P22" s="74">
        <v>253.63</v>
      </c>
      <c r="Q22" s="74">
        <v>159.31</v>
      </c>
      <c r="R22" s="93">
        <f t="shared" si="25"/>
        <v>750.52</v>
      </c>
      <c r="S22" s="93">
        <f t="shared" si="26"/>
        <v>1760.98</v>
      </c>
      <c r="T22" s="180"/>
      <c r="U22" s="178"/>
    </row>
    <row r="23" spans="1:21" ht="16.5" thickBot="1" x14ac:dyDescent="0.3">
      <c r="A23" s="86" t="s">
        <v>34</v>
      </c>
      <c r="B23" s="67">
        <f>SUM(B21:B22)</f>
        <v>206744.07</v>
      </c>
      <c r="C23" s="67">
        <f>C21+C22</f>
        <v>174314.19</v>
      </c>
      <c r="D23" s="67">
        <f>SUM(D21:D22)</f>
        <v>168861.8</v>
      </c>
      <c r="E23" s="94">
        <f>E21+E22</f>
        <v>549920.06000000006</v>
      </c>
      <c r="F23" s="79">
        <f t="shared" ref="F23" si="27">SUM(F21:F22)</f>
        <v>125395.11</v>
      </c>
      <c r="G23" s="67">
        <f t="shared" ref="G23" si="28">G21+G22</f>
        <v>115178.74</v>
      </c>
      <c r="H23" s="67">
        <f t="shared" ref="H23:I23" si="29">SUM(H21:H22)</f>
        <v>52705.599999999999</v>
      </c>
      <c r="I23" s="94">
        <f t="shared" si="29"/>
        <v>293279.45</v>
      </c>
      <c r="J23" s="94">
        <f t="shared" ref="J23" si="30">J21+J22</f>
        <v>843199.51</v>
      </c>
      <c r="K23" s="67">
        <f>SUM(K21:K22)</f>
        <v>187782.17</v>
      </c>
      <c r="L23" s="67">
        <f>L21+L22</f>
        <v>162144.49</v>
      </c>
      <c r="M23" s="67">
        <f>SUM(M21:M22)</f>
        <v>156973.79999999999</v>
      </c>
      <c r="N23" s="94">
        <f>N21+N22</f>
        <v>506900.46</v>
      </c>
      <c r="O23" s="79">
        <f t="shared" ref="O23" si="31">SUM(O21:O22)</f>
        <v>141059.57999999999</v>
      </c>
      <c r="P23" s="67">
        <f t="shared" ref="P23" si="32">P21+P22</f>
        <v>109461.63</v>
      </c>
      <c r="Q23" s="67">
        <f t="shared" ref="Q23:R23" si="33">SUM(Q21:Q22)</f>
        <v>37805.31</v>
      </c>
      <c r="R23" s="94">
        <f t="shared" si="33"/>
        <v>288326.52</v>
      </c>
      <c r="S23" s="94">
        <f t="shared" ref="S23" si="34">S21+S22</f>
        <v>795226.98</v>
      </c>
      <c r="T23" s="180"/>
      <c r="U23" s="178"/>
    </row>
    <row r="24" spans="1:21" x14ac:dyDescent="0.25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1"/>
      <c r="L24" s="81"/>
      <c r="M24" s="81"/>
      <c r="N24" s="81"/>
      <c r="O24" s="81"/>
      <c r="P24" s="81"/>
      <c r="Q24" s="81"/>
      <c r="R24" s="81"/>
      <c r="S24" s="82"/>
      <c r="T24" s="180"/>
      <c r="U24" s="178"/>
    </row>
    <row r="25" spans="1:21" ht="15.75" x14ac:dyDescent="0.25">
      <c r="A25" s="89" t="s">
        <v>77</v>
      </c>
      <c r="B25" s="70">
        <v>289024</v>
      </c>
      <c r="C25" s="70">
        <v>253980</v>
      </c>
      <c r="D25" s="70">
        <v>250428</v>
      </c>
      <c r="E25" s="95">
        <f>SUM(B25:D25)</f>
        <v>793432</v>
      </c>
      <c r="F25" s="70">
        <v>197928.00000000003</v>
      </c>
      <c r="G25" s="70">
        <v>180760</v>
      </c>
      <c r="H25" s="70">
        <v>63456</v>
      </c>
      <c r="I25" s="95">
        <f>SUM(F25:H25)</f>
        <v>442144</v>
      </c>
      <c r="J25" s="95">
        <f>E25+I25</f>
        <v>1235576</v>
      </c>
      <c r="K25" s="70">
        <v>277046</v>
      </c>
      <c r="L25" s="70">
        <v>251483</v>
      </c>
      <c r="M25" s="70">
        <v>247519</v>
      </c>
      <c r="N25" s="95">
        <f>SUM(K25:M25)</f>
        <v>776048</v>
      </c>
      <c r="O25" s="70">
        <v>202387</v>
      </c>
      <c r="P25" s="70">
        <v>163615</v>
      </c>
      <c r="Q25" s="70">
        <v>34529</v>
      </c>
      <c r="R25" s="95">
        <f>SUM(O25:Q25)</f>
        <v>400531</v>
      </c>
      <c r="S25" s="95">
        <f>N25+R25</f>
        <v>1176579</v>
      </c>
      <c r="T25" s="180"/>
      <c r="U25" s="178"/>
    </row>
    <row r="26" spans="1:21" ht="15.75" thickBot="1" x14ac:dyDescent="0.3">
      <c r="A26" s="83"/>
      <c r="B26" s="84"/>
      <c r="C26" s="84"/>
      <c r="D26" s="84"/>
      <c r="E26" s="84"/>
      <c r="F26" s="84"/>
      <c r="G26" s="84"/>
      <c r="H26" s="84"/>
      <c r="I26" s="84"/>
      <c r="J26" s="85"/>
      <c r="K26" s="84"/>
      <c r="L26" s="84"/>
      <c r="M26" s="84"/>
      <c r="N26" s="84"/>
      <c r="O26" s="84"/>
      <c r="P26" s="84"/>
      <c r="Q26" s="84"/>
      <c r="R26" s="84"/>
      <c r="S26" s="85"/>
      <c r="T26" s="180"/>
      <c r="U26" s="178"/>
    </row>
    <row r="27" spans="1:21" ht="16.5" thickBot="1" x14ac:dyDescent="0.3">
      <c r="A27" s="90" t="s">
        <v>78</v>
      </c>
      <c r="B27" s="71">
        <f t="shared" ref="B27:H27" si="35">B14+B19+B23</f>
        <v>3465182.57</v>
      </c>
      <c r="C27" s="71">
        <f t="shared" si="35"/>
        <v>2721595.89</v>
      </c>
      <c r="D27" s="71">
        <f t="shared" si="35"/>
        <v>2760017.6999999997</v>
      </c>
      <c r="E27" s="94">
        <f t="shared" si="35"/>
        <v>8946796.1600000001</v>
      </c>
      <c r="F27" s="71">
        <f t="shared" si="35"/>
        <v>1944026.31</v>
      </c>
      <c r="G27" s="71">
        <f t="shared" si="35"/>
        <v>1107608.94</v>
      </c>
      <c r="H27" s="71">
        <f t="shared" si="35"/>
        <v>500793.59999999998</v>
      </c>
      <c r="I27" s="94">
        <f t="shared" ref="I27:J27" si="36">I14+I19+I23</f>
        <v>3552428.85</v>
      </c>
      <c r="J27" s="94">
        <f t="shared" si="36"/>
        <v>12499225.01</v>
      </c>
      <c r="K27" s="71">
        <f t="shared" ref="K27:Q27" si="37">K14+K19+K23</f>
        <v>2728022.9699999997</v>
      </c>
      <c r="L27" s="71">
        <f t="shared" si="37"/>
        <v>2647047.3899999997</v>
      </c>
      <c r="M27" s="71">
        <f t="shared" si="37"/>
        <v>2582714.5999999996</v>
      </c>
      <c r="N27" s="94">
        <f t="shared" si="37"/>
        <v>7957784.96</v>
      </c>
      <c r="O27" s="71">
        <f t="shared" si="37"/>
        <v>2190248.58</v>
      </c>
      <c r="P27" s="71">
        <f t="shared" si="37"/>
        <v>1502422.15</v>
      </c>
      <c r="Q27" s="71">
        <f t="shared" si="37"/>
        <v>508331.31</v>
      </c>
      <c r="R27" s="94">
        <f>R14+R19+R23</f>
        <v>4201002.04</v>
      </c>
      <c r="S27" s="94">
        <f>S14+S19+S23</f>
        <v>12158787</v>
      </c>
      <c r="T27" s="180"/>
      <c r="U27" s="178"/>
    </row>
    <row r="28" spans="1:21" ht="16.5" thickBot="1" x14ac:dyDescent="0.3">
      <c r="A28" s="90" t="s">
        <v>79</v>
      </c>
      <c r="B28" s="71">
        <f>B27+B25</f>
        <v>3754206.57</v>
      </c>
      <c r="C28" s="71">
        <f t="shared" ref="C28:D28" si="38">C27+C25</f>
        <v>2975575.89</v>
      </c>
      <c r="D28" s="71">
        <f t="shared" si="38"/>
        <v>3010445.6999999997</v>
      </c>
      <c r="E28" s="94">
        <f>E27+E25</f>
        <v>9740228.1600000001</v>
      </c>
      <c r="F28" s="71">
        <f>F27+F25</f>
        <v>2141954.31</v>
      </c>
      <c r="G28" s="71">
        <f t="shared" ref="G28:J28" si="39">G27+G25</f>
        <v>1288368.94</v>
      </c>
      <c r="H28" s="71">
        <f t="shared" si="39"/>
        <v>564249.59999999998</v>
      </c>
      <c r="I28" s="94">
        <f t="shared" si="39"/>
        <v>3994572.85</v>
      </c>
      <c r="J28" s="94">
        <f t="shared" si="39"/>
        <v>13734801.01</v>
      </c>
      <c r="K28" s="71">
        <f>K27+K25</f>
        <v>3005068.9699999997</v>
      </c>
      <c r="L28" s="71">
        <f t="shared" ref="L28:M28" si="40">L27+L25</f>
        <v>2898530.3899999997</v>
      </c>
      <c r="M28" s="71">
        <f t="shared" si="40"/>
        <v>2830233.5999999996</v>
      </c>
      <c r="N28" s="94">
        <f>N27+N25</f>
        <v>8733832.9600000009</v>
      </c>
      <c r="O28" s="71">
        <f>O27+O25</f>
        <v>2392635.58</v>
      </c>
      <c r="P28" s="71">
        <f t="shared" ref="P28:S28" si="41">P27+P25</f>
        <v>1666037.15</v>
      </c>
      <c r="Q28" s="71">
        <f t="shared" si="41"/>
        <v>542860.31000000006</v>
      </c>
      <c r="R28" s="94">
        <f t="shared" si="41"/>
        <v>4601533.04</v>
      </c>
      <c r="S28" s="94">
        <f t="shared" si="41"/>
        <v>13335366</v>
      </c>
      <c r="T28" s="180"/>
      <c r="U28" s="178"/>
    </row>
    <row r="29" spans="1:21" x14ac:dyDescent="0.25">
      <c r="T29" s="180"/>
      <c r="U29" s="178"/>
    </row>
    <row r="30" spans="1:21" x14ac:dyDescent="0.25">
      <c r="T30" s="178"/>
      <c r="U30" s="178"/>
    </row>
    <row r="31" spans="1:21" x14ac:dyDescent="0.25">
      <c r="S31" s="187"/>
      <c r="T31" s="178"/>
      <c r="U31" s="178"/>
    </row>
  </sheetData>
  <protectedRanges>
    <protectedRange password="CA04" sqref="F3:I3 O3:R3" name="Диапазон1_1"/>
    <protectedRange password="CA04" sqref="O5:O12 F5:F12" name="Диапазон1_3"/>
    <protectedRange password="CA04" sqref="O14 F14" name="Диапазон1_4"/>
    <protectedRange password="CA04" sqref="P5:P12 G5:G12" name="Диапазон1_5"/>
    <protectedRange password="CA04" sqref="P14 G14" name="Диапазон1_6"/>
    <protectedRange password="CA04" sqref="Q5:Q14 H5:H14" name="Диапазон1_7"/>
    <protectedRange password="CA04" sqref="O21 O23 F21 F23" name="Диапазон1_9"/>
  </protectedRanges>
  <mergeCells count="4">
    <mergeCell ref="A1:S1"/>
    <mergeCell ref="K2:S2"/>
    <mergeCell ref="A2:A3"/>
    <mergeCell ref="B2:J2"/>
  </mergeCells>
  <pageMargins left="0.25" right="0.25" top="0.75" bottom="0.75" header="0.3" footer="0.3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R24" sqref="R24"/>
    </sheetView>
  </sheetViews>
  <sheetFormatPr defaultRowHeight="15" x14ac:dyDescent="0.25"/>
  <cols>
    <col min="1" max="1" width="48.7109375" customWidth="1"/>
    <col min="2" max="7" width="11.7109375" customWidth="1"/>
    <col min="8" max="13" width="11.7109375" style="180" customWidth="1"/>
    <col min="214" max="214" width="38.7109375" bestFit="1" customWidth="1"/>
    <col min="215" max="241" width="11.7109375" customWidth="1"/>
    <col min="242" max="243" width="12.7109375" customWidth="1"/>
    <col min="244" max="245" width="12.42578125" customWidth="1"/>
    <col min="246" max="247" width="12.7109375" customWidth="1"/>
    <col min="248" max="249" width="12.42578125" customWidth="1"/>
    <col min="470" max="470" width="38.7109375" bestFit="1" customWidth="1"/>
    <col min="471" max="497" width="11.7109375" customWidth="1"/>
    <col min="498" max="499" width="12.7109375" customWidth="1"/>
    <col min="500" max="501" width="12.42578125" customWidth="1"/>
    <col min="502" max="503" width="12.7109375" customWidth="1"/>
    <col min="504" max="505" width="12.42578125" customWidth="1"/>
    <col min="726" max="726" width="38.7109375" bestFit="1" customWidth="1"/>
    <col min="727" max="753" width="11.7109375" customWidth="1"/>
    <col min="754" max="755" width="12.7109375" customWidth="1"/>
    <col min="756" max="757" width="12.42578125" customWidth="1"/>
    <col min="758" max="759" width="12.7109375" customWidth="1"/>
    <col min="760" max="761" width="12.42578125" customWidth="1"/>
    <col min="982" max="982" width="38.7109375" bestFit="1" customWidth="1"/>
    <col min="983" max="1009" width="11.7109375" customWidth="1"/>
    <col min="1010" max="1011" width="12.7109375" customWidth="1"/>
    <col min="1012" max="1013" width="12.42578125" customWidth="1"/>
    <col min="1014" max="1015" width="12.7109375" customWidth="1"/>
    <col min="1016" max="1017" width="12.42578125" customWidth="1"/>
    <col min="1238" max="1238" width="38.7109375" bestFit="1" customWidth="1"/>
    <col min="1239" max="1265" width="11.7109375" customWidth="1"/>
    <col min="1266" max="1267" width="12.7109375" customWidth="1"/>
    <col min="1268" max="1269" width="12.42578125" customWidth="1"/>
    <col min="1270" max="1271" width="12.7109375" customWidth="1"/>
    <col min="1272" max="1273" width="12.42578125" customWidth="1"/>
    <col min="1494" max="1494" width="38.7109375" bestFit="1" customWidth="1"/>
    <col min="1495" max="1521" width="11.7109375" customWidth="1"/>
    <col min="1522" max="1523" width="12.7109375" customWidth="1"/>
    <col min="1524" max="1525" width="12.42578125" customWidth="1"/>
    <col min="1526" max="1527" width="12.7109375" customWidth="1"/>
    <col min="1528" max="1529" width="12.42578125" customWidth="1"/>
    <col min="1750" max="1750" width="38.7109375" bestFit="1" customWidth="1"/>
    <col min="1751" max="1777" width="11.7109375" customWidth="1"/>
    <col min="1778" max="1779" width="12.7109375" customWidth="1"/>
    <col min="1780" max="1781" width="12.42578125" customWidth="1"/>
    <col min="1782" max="1783" width="12.7109375" customWidth="1"/>
    <col min="1784" max="1785" width="12.42578125" customWidth="1"/>
    <col min="2006" max="2006" width="38.7109375" bestFit="1" customWidth="1"/>
    <col min="2007" max="2033" width="11.7109375" customWidth="1"/>
    <col min="2034" max="2035" width="12.7109375" customWidth="1"/>
    <col min="2036" max="2037" width="12.42578125" customWidth="1"/>
    <col min="2038" max="2039" width="12.7109375" customWidth="1"/>
    <col min="2040" max="2041" width="12.42578125" customWidth="1"/>
    <col min="2262" max="2262" width="38.7109375" bestFit="1" customWidth="1"/>
    <col min="2263" max="2289" width="11.7109375" customWidth="1"/>
    <col min="2290" max="2291" width="12.7109375" customWidth="1"/>
    <col min="2292" max="2293" width="12.42578125" customWidth="1"/>
    <col min="2294" max="2295" width="12.7109375" customWidth="1"/>
    <col min="2296" max="2297" width="12.42578125" customWidth="1"/>
    <col min="2518" max="2518" width="38.7109375" bestFit="1" customWidth="1"/>
    <col min="2519" max="2545" width="11.7109375" customWidth="1"/>
    <col min="2546" max="2547" width="12.7109375" customWidth="1"/>
    <col min="2548" max="2549" width="12.42578125" customWidth="1"/>
    <col min="2550" max="2551" width="12.7109375" customWidth="1"/>
    <col min="2552" max="2553" width="12.42578125" customWidth="1"/>
    <col min="2774" max="2774" width="38.7109375" bestFit="1" customWidth="1"/>
    <col min="2775" max="2801" width="11.7109375" customWidth="1"/>
    <col min="2802" max="2803" width="12.7109375" customWidth="1"/>
    <col min="2804" max="2805" width="12.42578125" customWidth="1"/>
    <col min="2806" max="2807" width="12.7109375" customWidth="1"/>
    <col min="2808" max="2809" width="12.42578125" customWidth="1"/>
    <col min="3030" max="3030" width="38.7109375" bestFit="1" customWidth="1"/>
    <col min="3031" max="3057" width="11.7109375" customWidth="1"/>
    <col min="3058" max="3059" width="12.7109375" customWidth="1"/>
    <col min="3060" max="3061" width="12.42578125" customWidth="1"/>
    <col min="3062" max="3063" width="12.7109375" customWidth="1"/>
    <col min="3064" max="3065" width="12.42578125" customWidth="1"/>
    <col min="3286" max="3286" width="38.7109375" bestFit="1" customWidth="1"/>
    <col min="3287" max="3313" width="11.7109375" customWidth="1"/>
    <col min="3314" max="3315" width="12.7109375" customWidth="1"/>
    <col min="3316" max="3317" width="12.42578125" customWidth="1"/>
    <col min="3318" max="3319" width="12.7109375" customWidth="1"/>
    <col min="3320" max="3321" width="12.42578125" customWidth="1"/>
    <col min="3542" max="3542" width="38.7109375" bestFit="1" customWidth="1"/>
    <col min="3543" max="3569" width="11.7109375" customWidth="1"/>
    <col min="3570" max="3571" width="12.7109375" customWidth="1"/>
    <col min="3572" max="3573" width="12.42578125" customWidth="1"/>
    <col min="3574" max="3575" width="12.7109375" customWidth="1"/>
    <col min="3576" max="3577" width="12.42578125" customWidth="1"/>
    <col min="3798" max="3798" width="38.7109375" bestFit="1" customWidth="1"/>
    <col min="3799" max="3825" width="11.7109375" customWidth="1"/>
    <col min="3826" max="3827" width="12.7109375" customWidth="1"/>
    <col min="3828" max="3829" width="12.42578125" customWidth="1"/>
    <col min="3830" max="3831" width="12.7109375" customWidth="1"/>
    <col min="3832" max="3833" width="12.42578125" customWidth="1"/>
    <col min="4054" max="4054" width="38.7109375" bestFit="1" customWidth="1"/>
    <col min="4055" max="4081" width="11.7109375" customWidth="1"/>
    <col min="4082" max="4083" width="12.7109375" customWidth="1"/>
    <col min="4084" max="4085" width="12.42578125" customWidth="1"/>
    <col min="4086" max="4087" width="12.7109375" customWidth="1"/>
    <col min="4088" max="4089" width="12.42578125" customWidth="1"/>
    <col min="4310" max="4310" width="38.7109375" bestFit="1" customWidth="1"/>
    <col min="4311" max="4337" width="11.7109375" customWidth="1"/>
    <col min="4338" max="4339" width="12.7109375" customWidth="1"/>
    <col min="4340" max="4341" width="12.42578125" customWidth="1"/>
    <col min="4342" max="4343" width="12.7109375" customWidth="1"/>
    <col min="4344" max="4345" width="12.42578125" customWidth="1"/>
    <col min="4566" max="4566" width="38.7109375" bestFit="1" customWidth="1"/>
    <col min="4567" max="4593" width="11.7109375" customWidth="1"/>
    <col min="4594" max="4595" width="12.7109375" customWidth="1"/>
    <col min="4596" max="4597" width="12.42578125" customWidth="1"/>
    <col min="4598" max="4599" width="12.7109375" customWidth="1"/>
    <col min="4600" max="4601" width="12.42578125" customWidth="1"/>
    <col min="4822" max="4822" width="38.7109375" bestFit="1" customWidth="1"/>
    <col min="4823" max="4849" width="11.7109375" customWidth="1"/>
    <col min="4850" max="4851" width="12.7109375" customWidth="1"/>
    <col min="4852" max="4853" width="12.42578125" customWidth="1"/>
    <col min="4854" max="4855" width="12.7109375" customWidth="1"/>
    <col min="4856" max="4857" width="12.42578125" customWidth="1"/>
    <col min="5078" max="5078" width="38.7109375" bestFit="1" customWidth="1"/>
    <col min="5079" max="5105" width="11.7109375" customWidth="1"/>
    <col min="5106" max="5107" width="12.7109375" customWidth="1"/>
    <col min="5108" max="5109" width="12.42578125" customWidth="1"/>
    <col min="5110" max="5111" width="12.7109375" customWidth="1"/>
    <col min="5112" max="5113" width="12.42578125" customWidth="1"/>
    <col min="5334" max="5334" width="38.7109375" bestFit="1" customWidth="1"/>
    <col min="5335" max="5361" width="11.7109375" customWidth="1"/>
    <col min="5362" max="5363" width="12.7109375" customWidth="1"/>
    <col min="5364" max="5365" width="12.42578125" customWidth="1"/>
    <col min="5366" max="5367" width="12.7109375" customWidth="1"/>
    <col min="5368" max="5369" width="12.42578125" customWidth="1"/>
    <col min="5590" max="5590" width="38.7109375" bestFit="1" customWidth="1"/>
    <col min="5591" max="5617" width="11.7109375" customWidth="1"/>
    <col min="5618" max="5619" width="12.7109375" customWidth="1"/>
    <col min="5620" max="5621" width="12.42578125" customWidth="1"/>
    <col min="5622" max="5623" width="12.7109375" customWidth="1"/>
    <col min="5624" max="5625" width="12.42578125" customWidth="1"/>
    <col min="5846" max="5846" width="38.7109375" bestFit="1" customWidth="1"/>
    <col min="5847" max="5873" width="11.7109375" customWidth="1"/>
    <col min="5874" max="5875" width="12.7109375" customWidth="1"/>
    <col min="5876" max="5877" width="12.42578125" customWidth="1"/>
    <col min="5878" max="5879" width="12.7109375" customWidth="1"/>
    <col min="5880" max="5881" width="12.42578125" customWidth="1"/>
    <col min="6102" max="6102" width="38.7109375" bestFit="1" customWidth="1"/>
    <col min="6103" max="6129" width="11.7109375" customWidth="1"/>
    <col min="6130" max="6131" width="12.7109375" customWidth="1"/>
    <col min="6132" max="6133" width="12.42578125" customWidth="1"/>
    <col min="6134" max="6135" width="12.7109375" customWidth="1"/>
    <col min="6136" max="6137" width="12.42578125" customWidth="1"/>
    <col min="6358" max="6358" width="38.7109375" bestFit="1" customWidth="1"/>
    <col min="6359" max="6385" width="11.7109375" customWidth="1"/>
    <col min="6386" max="6387" width="12.7109375" customWidth="1"/>
    <col min="6388" max="6389" width="12.42578125" customWidth="1"/>
    <col min="6390" max="6391" width="12.7109375" customWidth="1"/>
    <col min="6392" max="6393" width="12.42578125" customWidth="1"/>
    <col min="6614" max="6614" width="38.7109375" bestFit="1" customWidth="1"/>
    <col min="6615" max="6641" width="11.7109375" customWidth="1"/>
    <col min="6642" max="6643" width="12.7109375" customWidth="1"/>
    <col min="6644" max="6645" width="12.42578125" customWidth="1"/>
    <col min="6646" max="6647" width="12.7109375" customWidth="1"/>
    <col min="6648" max="6649" width="12.42578125" customWidth="1"/>
    <col min="6870" max="6870" width="38.7109375" bestFit="1" customWidth="1"/>
    <col min="6871" max="6897" width="11.7109375" customWidth="1"/>
    <col min="6898" max="6899" width="12.7109375" customWidth="1"/>
    <col min="6900" max="6901" width="12.42578125" customWidth="1"/>
    <col min="6902" max="6903" width="12.7109375" customWidth="1"/>
    <col min="6904" max="6905" width="12.42578125" customWidth="1"/>
    <col min="7126" max="7126" width="38.7109375" bestFit="1" customWidth="1"/>
    <col min="7127" max="7153" width="11.7109375" customWidth="1"/>
    <col min="7154" max="7155" width="12.7109375" customWidth="1"/>
    <col min="7156" max="7157" width="12.42578125" customWidth="1"/>
    <col min="7158" max="7159" width="12.7109375" customWidth="1"/>
    <col min="7160" max="7161" width="12.42578125" customWidth="1"/>
    <col min="7382" max="7382" width="38.7109375" bestFit="1" customWidth="1"/>
    <col min="7383" max="7409" width="11.7109375" customWidth="1"/>
    <col min="7410" max="7411" width="12.7109375" customWidth="1"/>
    <col min="7412" max="7413" width="12.42578125" customWidth="1"/>
    <col min="7414" max="7415" width="12.7109375" customWidth="1"/>
    <col min="7416" max="7417" width="12.42578125" customWidth="1"/>
    <col min="7638" max="7638" width="38.7109375" bestFit="1" customWidth="1"/>
    <col min="7639" max="7665" width="11.7109375" customWidth="1"/>
    <col min="7666" max="7667" width="12.7109375" customWidth="1"/>
    <col min="7668" max="7669" width="12.42578125" customWidth="1"/>
    <col min="7670" max="7671" width="12.7109375" customWidth="1"/>
    <col min="7672" max="7673" width="12.42578125" customWidth="1"/>
    <col min="7894" max="7894" width="38.7109375" bestFit="1" customWidth="1"/>
    <col min="7895" max="7921" width="11.7109375" customWidth="1"/>
    <col min="7922" max="7923" width="12.7109375" customWidth="1"/>
    <col min="7924" max="7925" width="12.42578125" customWidth="1"/>
    <col min="7926" max="7927" width="12.7109375" customWidth="1"/>
    <col min="7928" max="7929" width="12.42578125" customWidth="1"/>
    <col min="8150" max="8150" width="38.7109375" bestFit="1" customWidth="1"/>
    <col min="8151" max="8177" width="11.7109375" customWidth="1"/>
    <col min="8178" max="8179" width="12.7109375" customWidth="1"/>
    <col min="8180" max="8181" width="12.42578125" customWidth="1"/>
    <col min="8182" max="8183" width="12.7109375" customWidth="1"/>
    <col min="8184" max="8185" width="12.42578125" customWidth="1"/>
    <col min="8406" max="8406" width="38.7109375" bestFit="1" customWidth="1"/>
    <col min="8407" max="8433" width="11.7109375" customWidth="1"/>
    <col min="8434" max="8435" width="12.7109375" customWidth="1"/>
    <col min="8436" max="8437" width="12.42578125" customWidth="1"/>
    <col min="8438" max="8439" width="12.7109375" customWidth="1"/>
    <col min="8440" max="8441" width="12.42578125" customWidth="1"/>
    <col min="8662" max="8662" width="38.7109375" bestFit="1" customWidth="1"/>
    <col min="8663" max="8689" width="11.7109375" customWidth="1"/>
    <col min="8690" max="8691" width="12.7109375" customWidth="1"/>
    <col min="8692" max="8693" width="12.42578125" customWidth="1"/>
    <col min="8694" max="8695" width="12.7109375" customWidth="1"/>
    <col min="8696" max="8697" width="12.42578125" customWidth="1"/>
    <col min="8918" max="8918" width="38.7109375" bestFit="1" customWidth="1"/>
    <col min="8919" max="8945" width="11.7109375" customWidth="1"/>
    <col min="8946" max="8947" width="12.7109375" customWidth="1"/>
    <col min="8948" max="8949" width="12.42578125" customWidth="1"/>
    <col min="8950" max="8951" width="12.7109375" customWidth="1"/>
    <col min="8952" max="8953" width="12.42578125" customWidth="1"/>
    <col min="9174" max="9174" width="38.7109375" bestFit="1" customWidth="1"/>
    <col min="9175" max="9201" width="11.7109375" customWidth="1"/>
    <col min="9202" max="9203" width="12.7109375" customWidth="1"/>
    <col min="9204" max="9205" width="12.42578125" customWidth="1"/>
    <col min="9206" max="9207" width="12.7109375" customWidth="1"/>
    <col min="9208" max="9209" width="12.42578125" customWidth="1"/>
    <col min="9430" max="9430" width="38.7109375" bestFit="1" customWidth="1"/>
    <col min="9431" max="9457" width="11.7109375" customWidth="1"/>
    <col min="9458" max="9459" width="12.7109375" customWidth="1"/>
    <col min="9460" max="9461" width="12.42578125" customWidth="1"/>
    <col min="9462" max="9463" width="12.7109375" customWidth="1"/>
    <col min="9464" max="9465" width="12.42578125" customWidth="1"/>
    <col min="9686" max="9686" width="38.7109375" bestFit="1" customWidth="1"/>
    <col min="9687" max="9713" width="11.7109375" customWidth="1"/>
    <col min="9714" max="9715" width="12.7109375" customWidth="1"/>
    <col min="9716" max="9717" width="12.42578125" customWidth="1"/>
    <col min="9718" max="9719" width="12.7109375" customWidth="1"/>
    <col min="9720" max="9721" width="12.42578125" customWidth="1"/>
    <col min="9942" max="9942" width="38.7109375" bestFit="1" customWidth="1"/>
    <col min="9943" max="9969" width="11.7109375" customWidth="1"/>
    <col min="9970" max="9971" width="12.7109375" customWidth="1"/>
    <col min="9972" max="9973" width="12.42578125" customWidth="1"/>
    <col min="9974" max="9975" width="12.7109375" customWidth="1"/>
    <col min="9976" max="9977" width="12.42578125" customWidth="1"/>
    <col min="10198" max="10198" width="38.7109375" bestFit="1" customWidth="1"/>
    <col min="10199" max="10225" width="11.7109375" customWidth="1"/>
    <col min="10226" max="10227" width="12.7109375" customWidth="1"/>
    <col min="10228" max="10229" width="12.42578125" customWidth="1"/>
    <col min="10230" max="10231" width="12.7109375" customWidth="1"/>
    <col min="10232" max="10233" width="12.42578125" customWidth="1"/>
    <col min="10454" max="10454" width="38.7109375" bestFit="1" customWidth="1"/>
    <col min="10455" max="10481" width="11.7109375" customWidth="1"/>
    <col min="10482" max="10483" width="12.7109375" customWidth="1"/>
    <col min="10484" max="10485" width="12.42578125" customWidth="1"/>
    <col min="10486" max="10487" width="12.7109375" customWidth="1"/>
    <col min="10488" max="10489" width="12.42578125" customWidth="1"/>
    <col min="10710" max="10710" width="38.7109375" bestFit="1" customWidth="1"/>
    <col min="10711" max="10737" width="11.7109375" customWidth="1"/>
    <col min="10738" max="10739" width="12.7109375" customWidth="1"/>
    <col min="10740" max="10741" width="12.42578125" customWidth="1"/>
    <col min="10742" max="10743" width="12.7109375" customWidth="1"/>
    <col min="10744" max="10745" width="12.42578125" customWidth="1"/>
    <col min="10966" max="10966" width="38.7109375" bestFit="1" customWidth="1"/>
    <col min="10967" max="10993" width="11.7109375" customWidth="1"/>
    <col min="10994" max="10995" width="12.7109375" customWidth="1"/>
    <col min="10996" max="10997" width="12.42578125" customWidth="1"/>
    <col min="10998" max="10999" width="12.7109375" customWidth="1"/>
    <col min="11000" max="11001" width="12.42578125" customWidth="1"/>
    <col min="11222" max="11222" width="38.7109375" bestFit="1" customWidth="1"/>
    <col min="11223" max="11249" width="11.7109375" customWidth="1"/>
    <col min="11250" max="11251" width="12.7109375" customWidth="1"/>
    <col min="11252" max="11253" width="12.42578125" customWidth="1"/>
    <col min="11254" max="11255" width="12.7109375" customWidth="1"/>
    <col min="11256" max="11257" width="12.42578125" customWidth="1"/>
    <col min="11478" max="11478" width="38.7109375" bestFit="1" customWidth="1"/>
    <col min="11479" max="11505" width="11.7109375" customWidth="1"/>
    <col min="11506" max="11507" width="12.7109375" customWidth="1"/>
    <col min="11508" max="11509" width="12.42578125" customWidth="1"/>
    <col min="11510" max="11511" width="12.7109375" customWidth="1"/>
    <col min="11512" max="11513" width="12.42578125" customWidth="1"/>
    <col min="11734" max="11734" width="38.7109375" bestFit="1" customWidth="1"/>
    <col min="11735" max="11761" width="11.7109375" customWidth="1"/>
    <col min="11762" max="11763" width="12.7109375" customWidth="1"/>
    <col min="11764" max="11765" width="12.42578125" customWidth="1"/>
    <col min="11766" max="11767" width="12.7109375" customWidth="1"/>
    <col min="11768" max="11769" width="12.42578125" customWidth="1"/>
    <col min="11990" max="11990" width="38.7109375" bestFit="1" customWidth="1"/>
    <col min="11991" max="12017" width="11.7109375" customWidth="1"/>
    <col min="12018" max="12019" width="12.7109375" customWidth="1"/>
    <col min="12020" max="12021" width="12.42578125" customWidth="1"/>
    <col min="12022" max="12023" width="12.7109375" customWidth="1"/>
    <col min="12024" max="12025" width="12.42578125" customWidth="1"/>
    <col min="12246" max="12246" width="38.7109375" bestFit="1" customWidth="1"/>
    <col min="12247" max="12273" width="11.7109375" customWidth="1"/>
    <col min="12274" max="12275" width="12.7109375" customWidth="1"/>
    <col min="12276" max="12277" width="12.42578125" customWidth="1"/>
    <col min="12278" max="12279" width="12.7109375" customWidth="1"/>
    <col min="12280" max="12281" width="12.42578125" customWidth="1"/>
    <col min="12502" max="12502" width="38.7109375" bestFit="1" customWidth="1"/>
    <col min="12503" max="12529" width="11.7109375" customWidth="1"/>
    <col min="12530" max="12531" width="12.7109375" customWidth="1"/>
    <col min="12532" max="12533" width="12.42578125" customWidth="1"/>
    <col min="12534" max="12535" width="12.7109375" customWidth="1"/>
    <col min="12536" max="12537" width="12.42578125" customWidth="1"/>
    <col min="12758" max="12758" width="38.7109375" bestFit="1" customWidth="1"/>
    <col min="12759" max="12785" width="11.7109375" customWidth="1"/>
    <col min="12786" max="12787" width="12.7109375" customWidth="1"/>
    <col min="12788" max="12789" width="12.42578125" customWidth="1"/>
    <col min="12790" max="12791" width="12.7109375" customWidth="1"/>
    <col min="12792" max="12793" width="12.42578125" customWidth="1"/>
    <col min="13014" max="13014" width="38.7109375" bestFit="1" customWidth="1"/>
    <col min="13015" max="13041" width="11.7109375" customWidth="1"/>
    <col min="13042" max="13043" width="12.7109375" customWidth="1"/>
    <col min="13044" max="13045" width="12.42578125" customWidth="1"/>
    <col min="13046" max="13047" width="12.7109375" customWidth="1"/>
    <col min="13048" max="13049" width="12.42578125" customWidth="1"/>
    <col min="13270" max="13270" width="38.7109375" bestFit="1" customWidth="1"/>
    <col min="13271" max="13297" width="11.7109375" customWidth="1"/>
    <col min="13298" max="13299" width="12.7109375" customWidth="1"/>
    <col min="13300" max="13301" width="12.42578125" customWidth="1"/>
    <col min="13302" max="13303" width="12.7109375" customWidth="1"/>
    <col min="13304" max="13305" width="12.42578125" customWidth="1"/>
    <col min="13526" max="13526" width="38.7109375" bestFit="1" customWidth="1"/>
    <col min="13527" max="13553" width="11.7109375" customWidth="1"/>
    <col min="13554" max="13555" width="12.7109375" customWidth="1"/>
    <col min="13556" max="13557" width="12.42578125" customWidth="1"/>
    <col min="13558" max="13559" width="12.7109375" customWidth="1"/>
    <col min="13560" max="13561" width="12.42578125" customWidth="1"/>
    <col min="13782" max="13782" width="38.7109375" bestFit="1" customWidth="1"/>
    <col min="13783" max="13809" width="11.7109375" customWidth="1"/>
    <col min="13810" max="13811" width="12.7109375" customWidth="1"/>
    <col min="13812" max="13813" width="12.42578125" customWidth="1"/>
    <col min="13814" max="13815" width="12.7109375" customWidth="1"/>
    <col min="13816" max="13817" width="12.42578125" customWidth="1"/>
    <col min="14038" max="14038" width="38.7109375" bestFit="1" customWidth="1"/>
    <col min="14039" max="14065" width="11.7109375" customWidth="1"/>
    <col min="14066" max="14067" width="12.7109375" customWidth="1"/>
    <col min="14068" max="14069" width="12.42578125" customWidth="1"/>
    <col min="14070" max="14071" width="12.7109375" customWidth="1"/>
    <col min="14072" max="14073" width="12.42578125" customWidth="1"/>
    <col min="14294" max="14294" width="38.7109375" bestFit="1" customWidth="1"/>
    <col min="14295" max="14321" width="11.7109375" customWidth="1"/>
    <col min="14322" max="14323" width="12.7109375" customWidth="1"/>
    <col min="14324" max="14325" width="12.42578125" customWidth="1"/>
    <col min="14326" max="14327" width="12.7109375" customWidth="1"/>
    <col min="14328" max="14329" width="12.42578125" customWidth="1"/>
    <col min="14550" max="14550" width="38.7109375" bestFit="1" customWidth="1"/>
    <col min="14551" max="14577" width="11.7109375" customWidth="1"/>
    <col min="14578" max="14579" width="12.7109375" customWidth="1"/>
    <col min="14580" max="14581" width="12.42578125" customWidth="1"/>
    <col min="14582" max="14583" width="12.7109375" customWidth="1"/>
    <col min="14584" max="14585" width="12.42578125" customWidth="1"/>
    <col min="14806" max="14806" width="38.7109375" bestFit="1" customWidth="1"/>
    <col min="14807" max="14833" width="11.7109375" customWidth="1"/>
    <col min="14834" max="14835" width="12.7109375" customWidth="1"/>
    <col min="14836" max="14837" width="12.42578125" customWidth="1"/>
    <col min="14838" max="14839" width="12.7109375" customWidth="1"/>
    <col min="14840" max="14841" width="12.42578125" customWidth="1"/>
    <col min="15062" max="15062" width="38.7109375" bestFit="1" customWidth="1"/>
    <col min="15063" max="15089" width="11.7109375" customWidth="1"/>
    <col min="15090" max="15091" width="12.7109375" customWidth="1"/>
    <col min="15092" max="15093" width="12.42578125" customWidth="1"/>
    <col min="15094" max="15095" width="12.7109375" customWidth="1"/>
    <col min="15096" max="15097" width="12.42578125" customWidth="1"/>
    <col min="15318" max="15318" width="38.7109375" bestFit="1" customWidth="1"/>
    <col min="15319" max="15345" width="11.7109375" customWidth="1"/>
    <col min="15346" max="15347" width="12.7109375" customWidth="1"/>
    <col min="15348" max="15349" width="12.42578125" customWidth="1"/>
    <col min="15350" max="15351" width="12.7109375" customWidth="1"/>
    <col min="15352" max="15353" width="12.42578125" customWidth="1"/>
    <col min="15574" max="15574" width="38.7109375" bestFit="1" customWidth="1"/>
    <col min="15575" max="15601" width="11.7109375" customWidth="1"/>
    <col min="15602" max="15603" width="12.7109375" customWidth="1"/>
    <col min="15604" max="15605" width="12.42578125" customWidth="1"/>
    <col min="15606" max="15607" width="12.7109375" customWidth="1"/>
    <col min="15608" max="15609" width="12.42578125" customWidth="1"/>
    <col min="15830" max="15830" width="38.7109375" bestFit="1" customWidth="1"/>
    <col min="15831" max="15857" width="11.7109375" customWidth="1"/>
    <col min="15858" max="15859" width="12.7109375" customWidth="1"/>
    <col min="15860" max="15861" width="12.42578125" customWidth="1"/>
    <col min="15862" max="15863" width="12.7109375" customWidth="1"/>
    <col min="15864" max="15865" width="12.42578125" customWidth="1"/>
    <col min="16086" max="16086" width="38.7109375" bestFit="1" customWidth="1"/>
    <col min="16087" max="16113" width="11.7109375" customWidth="1"/>
    <col min="16114" max="16115" width="12.7109375" customWidth="1"/>
    <col min="16116" max="16117" width="12.42578125" customWidth="1"/>
    <col min="16118" max="16119" width="12.7109375" customWidth="1"/>
    <col min="16120" max="16121" width="12.42578125" customWidth="1"/>
  </cols>
  <sheetData>
    <row r="1" spans="1:13" ht="25.15" customHeight="1" x14ac:dyDescent="0.25">
      <c r="A1" s="209" t="s">
        <v>41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1"/>
    </row>
    <row r="2" spans="1:13" ht="18.75" x14ac:dyDescent="0.3">
      <c r="A2" s="218"/>
      <c r="B2" s="212">
        <v>2019</v>
      </c>
      <c r="C2" s="212"/>
      <c r="D2" s="212"/>
      <c r="E2" s="212"/>
      <c r="F2" s="212"/>
      <c r="G2" s="212"/>
      <c r="H2" s="212">
        <v>2020</v>
      </c>
      <c r="I2" s="212"/>
      <c r="J2" s="212"/>
      <c r="K2" s="212"/>
      <c r="L2" s="212"/>
      <c r="M2" s="213"/>
    </row>
    <row r="3" spans="1:13" ht="18.75" x14ac:dyDescent="0.3">
      <c r="A3" s="218"/>
      <c r="B3" s="214" t="s">
        <v>4</v>
      </c>
      <c r="C3" s="215"/>
      <c r="D3" s="216" t="s">
        <v>8</v>
      </c>
      <c r="E3" s="217"/>
      <c r="F3" s="216" t="s">
        <v>9</v>
      </c>
      <c r="G3" s="217"/>
      <c r="H3" s="214" t="s">
        <v>4</v>
      </c>
      <c r="I3" s="215"/>
      <c r="J3" s="216" t="s">
        <v>8</v>
      </c>
      <c r="K3" s="217"/>
      <c r="L3" s="216" t="s">
        <v>9</v>
      </c>
      <c r="M3" s="213"/>
    </row>
    <row r="4" spans="1:13" ht="45" x14ac:dyDescent="0.25">
      <c r="A4" s="218"/>
      <c r="B4" s="175" t="s">
        <v>72</v>
      </c>
      <c r="C4" s="138" t="s">
        <v>42</v>
      </c>
      <c r="D4" s="138" t="s">
        <v>72</v>
      </c>
      <c r="E4" s="138" t="s">
        <v>42</v>
      </c>
      <c r="F4" s="138" t="s">
        <v>72</v>
      </c>
      <c r="G4" s="138" t="s">
        <v>42</v>
      </c>
      <c r="H4" s="175" t="s">
        <v>72</v>
      </c>
      <c r="I4" s="138" t="s">
        <v>42</v>
      </c>
      <c r="J4" s="138" t="s">
        <v>72</v>
      </c>
      <c r="K4" s="138" t="s">
        <v>42</v>
      </c>
      <c r="L4" s="138" t="s">
        <v>72</v>
      </c>
      <c r="M4" s="174" t="s">
        <v>42</v>
      </c>
    </row>
    <row r="5" spans="1:13" ht="18.75" x14ac:dyDescent="0.25">
      <c r="A5" s="181" t="s">
        <v>10</v>
      </c>
      <c r="B5" s="190"/>
      <c r="C5" s="190"/>
      <c r="D5" s="190"/>
      <c r="E5" s="190"/>
      <c r="F5" s="190"/>
      <c r="G5" s="189"/>
      <c r="H5" s="190"/>
      <c r="I5" s="190"/>
      <c r="J5" s="190"/>
      <c r="K5" s="190"/>
      <c r="L5" s="190"/>
      <c r="M5" s="189"/>
    </row>
    <row r="6" spans="1:13" ht="15.75" x14ac:dyDescent="0.25">
      <c r="A6" s="72" t="s">
        <v>11</v>
      </c>
      <c r="B6" s="96">
        <v>170.97399999999999</v>
      </c>
      <c r="C6" s="97">
        <v>163.16499999999999</v>
      </c>
      <c r="D6" s="96">
        <v>246.26400000000001</v>
      </c>
      <c r="E6" s="97">
        <v>165.95400000000001</v>
      </c>
      <c r="F6" s="96">
        <v>194.751</v>
      </c>
      <c r="G6" s="97">
        <v>163.85900000000001</v>
      </c>
      <c r="H6" s="96">
        <v>171.97</v>
      </c>
      <c r="I6" s="97">
        <v>159.762</v>
      </c>
      <c r="J6" s="96">
        <v>168.488</v>
      </c>
      <c r="K6" s="97">
        <v>162.43899999999999</v>
      </c>
      <c r="L6" s="96">
        <v>170.88900000000001</v>
      </c>
      <c r="M6" s="97">
        <v>160.62299999999999</v>
      </c>
    </row>
    <row r="7" spans="1:13" ht="15.75" x14ac:dyDescent="0.25">
      <c r="A7" s="73" t="s">
        <v>12</v>
      </c>
      <c r="B7" s="98">
        <v>201.071</v>
      </c>
      <c r="C7" s="99">
        <v>164.846</v>
      </c>
      <c r="D7" s="98">
        <v>224.172</v>
      </c>
      <c r="E7" s="99">
        <v>164.66900000000001</v>
      </c>
      <c r="F7" s="98">
        <v>210.14699999999999</v>
      </c>
      <c r="G7" s="99">
        <v>164.79400000000001</v>
      </c>
      <c r="H7" s="98">
        <v>189.934</v>
      </c>
      <c r="I7" s="99">
        <v>166.40299999999999</v>
      </c>
      <c r="J7" s="98">
        <v>195.423</v>
      </c>
      <c r="K7" s="99">
        <v>164.34700000000001</v>
      </c>
      <c r="L7" s="98">
        <v>192.04499999999999</v>
      </c>
      <c r="M7" s="99">
        <v>165.68799999999999</v>
      </c>
    </row>
    <row r="8" spans="1:13" ht="15.75" x14ac:dyDescent="0.25">
      <c r="A8" s="73" t="s">
        <v>13</v>
      </c>
      <c r="B8" s="98">
        <v>182.923</v>
      </c>
      <c r="C8" s="99">
        <v>169.26400000000001</v>
      </c>
      <c r="D8" s="98">
        <v>248.71600000000001</v>
      </c>
      <c r="E8" s="99">
        <v>181.68600000000001</v>
      </c>
      <c r="F8" s="98">
        <v>206.523</v>
      </c>
      <c r="G8" s="99">
        <v>172.535</v>
      </c>
      <c r="H8" s="98">
        <v>185.59100000000001</v>
      </c>
      <c r="I8" s="99">
        <v>168.30600000000001</v>
      </c>
      <c r="J8" s="98">
        <v>203.374</v>
      </c>
      <c r="K8" s="99">
        <v>171.321</v>
      </c>
      <c r="L8" s="98">
        <v>191.71199999999999</v>
      </c>
      <c r="M8" s="99">
        <v>169.31800000000001</v>
      </c>
    </row>
    <row r="9" spans="1:13" ht="15.75" x14ac:dyDescent="0.25">
      <c r="A9" s="73" t="s">
        <v>14</v>
      </c>
      <c r="B9" s="98">
        <v>194.35300000000001</v>
      </c>
      <c r="C9" s="99">
        <v>157.73699999999999</v>
      </c>
      <c r="D9" s="98">
        <v>230.48099999999999</v>
      </c>
      <c r="E9" s="99">
        <v>159.65799999999999</v>
      </c>
      <c r="F9" s="98">
        <v>211.596</v>
      </c>
      <c r="G9" s="99">
        <v>158.20699999999999</v>
      </c>
      <c r="H9" s="98">
        <v>187.88900000000001</v>
      </c>
      <c r="I9" s="99">
        <v>160.565</v>
      </c>
      <c r="J9" s="98">
        <v>214.209</v>
      </c>
      <c r="K9" s="99">
        <v>161.059</v>
      </c>
      <c r="L9" s="98">
        <v>198.64</v>
      </c>
      <c r="M9" s="99">
        <v>160.72999999999999</v>
      </c>
    </row>
    <row r="10" spans="1:13" ht="15.75" x14ac:dyDescent="0.25">
      <c r="A10" s="73" t="s">
        <v>15</v>
      </c>
      <c r="B10" s="98">
        <v>196.547</v>
      </c>
      <c r="C10" s="99">
        <v>173.82</v>
      </c>
      <c r="D10" s="98">
        <v>214.19900000000001</v>
      </c>
      <c r="E10" s="99">
        <v>179.84899999999999</v>
      </c>
      <c r="F10" s="98">
        <v>201.88</v>
      </c>
      <c r="G10" s="99">
        <v>175.57300000000001</v>
      </c>
      <c r="H10" s="98">
        <v>193.15899999999999</v>
      </c>
      <c r="I10" s="99">
        <v>174.547</v>
      </c>
      <c r="J10" s="98">
        <v>205.92599999999999</v>
      </c>
      <c r="K10" s="99">
        <v>176.33600000000001</v>
      </c>
      <c r="L10" s="98">
        <v>197.72800000000001</v>
      </c>
      <c r="M10" s="99">
        <v>175.16200000000001</v>
      </c>
    </row>
    <row r="11" spans="1:13" ht="15.75" x14ac:dyDescent="0.25">
      <c r="A11" s="73" t="s">
        <v>16</v>
      </c>
      <c r="B11" s="98">
        <v>246.89</v>
      </c>
      <c r="C11" s="99">
        <v>175.673</v>
      </c>
      <c r="D11" s="98">
        <v>355.77300000000002</v>
      </c>
      <c r="E11" s="99">
        <v>184.88</v>
      </c>
      <c r="F11" s="98">
        <v>299.72300000000001</v>
      </c>
      <c r="G11" s="99">
        <v>178.18700000000001</v>
      </c>
      <c r="H11" s="98">
        <v>209.154</v>
      </c>
      <c r="I11" s="99">
        <v>175.756</v>
      </c>
      <c r="J11" s="98">
        <v>216.59</v>
      </c>
      <c r="K11" s="99">
        <v>179.928</v>
      </c>
      <c r="L11" s="98">
        <v>211.35</v>
      </c>
      <c r="M11" s="99">
        <v>177.14099999999999</v>
      </c>
    </row>
    <row r="12" spans="1:13" ht="15.75" x14ac:dyDescent="0.25">
      <c r="A12" s="73" t="s">
        <v>17</v>
      </c>
      <c r="B12" s="98">
        <v>195.40700000000001</v>
      </c>
      <c r="C12" s="99">
        <v>169.70500000000001</v>
      </c>
      <c r="D12" s="98">
        <v>240.35599999999999</v>
      </c>
      <c r="E12" s="99">
        <v>172.547</v>
      </c>
      <c r="F12" s="98">
        <v>211.72200000000001</v>
      </c>
      <c r="G12" s="99">
        <v>170.608</v>
      </c>
      <c r="H12" s="98">
        <v>178.97200000000001</v>
      </c>
      <c r="I12" s="99">
        <v>168.03700000000001</v>
      </c>
      <c r="J12" s="98">
        <v>191.41800000000001</v>
      </c>
      <c r="K12" s="99">
        <v>169.06</v>
      </c>
      <c r="L12" s="98">
        <v>183.667</v>
      </c>
      <c r="M12" s="99">
        <v>168.40899999999999</v>
      </c>
    </row>
    <row r="13" spans="1:13" ht="16.5" thickBot="1" x14ac:dyDescent="0.3">
      <c r="A13" s="88" t="s">
        <v>18</v>
      </c>
      <c r="B13" s="100">
        <v>199.53399999999999</v>
      </c>
      <c r="C13" s="101">
        <v>164.125</v>
      </c>
      <c r="D13" s="100">
        <v>253.66800000000001</v>
      </c>
      <c r="E13" s="101">
        <v>167.77699999999999</v>
      </c>
      <c r="F13" s="100">
        <v>219.73599999999999</v>
      </c>
      <c r="G13" s="101">
        <v>165.12299999999999</v>
      </c>
      <c r="H13" s="100">
        <v>213.14500000000001</v>
      </c>
      <c r="I13" s="101">
        <v>166.078</v>
      </c>
      <c r="J13" s="100">
        <v>220.63800000000001</v>
      </c>
      <c r="K13" s="101">
        <v>166.41</v>
      </c>
      <c r="L13" s="100">
        <v>216.07599999999999</v>
      </c>
      <c r="M13" s="101">
        <v>166.196</v>
      </c>
    </row>
    <row r="14" spans="1:13" ht="16.5" thickBot="1" x14ac:dyDescent="0.3">
      <c r="A14" s="86" t="s">
        <v>43</v>
      </c>
      <c r="B14" s="130">
        <v>199.54</v>
      </c>
      <c r="C14" s="131">
        <v>167.1</v>
      </c>
      <c r="D14" s="130">
        <v>249.12200000000001</v>
      </c>
      <c r="E14" s="131">
        <v>171.75299999999999</v>
      </c>
      <c r="F14" s="130">
        <v>218.685</v>
      </c>
      <c r="G14" s="131">
        <v>168.39699999999999</v>
      </c>
      <c r="H14" s="130">
        <v>194.84</v>
      </c>
      <c r="I14" s="131">
        <v>167.303</v>
      </c>
      <c r="J14" s="130">
        <v>206.17</v>
      </c>
      <c r="K14" s="131">
        <v>168.51599999999999</v>
      </c>
      <c r="L14" s="130">
        <v>199.12</v>
      </c>
      <c r="M14" s="131">
        <v>167.721</v>
      </c>
    </row>
    <row r="15" spans="1:13" ht="18.75" x14ac:dyDescent="0.25">
      <c r="A15" s="182" t="s">
        <v>23</v>
      </c>
      <c r="B15" s="190"/>
      <c r="C15" s="190"/>
      <c r="D15" s="190"/>
      <c r="E15" s="190"/>
      <c r="F15" s="190"/>
      <c r="G15" s="189"/>
      <c r="H15" s="190"/>
      <c r="I15" s="190"/>
      <c r="J15" s="190"/>
      <c r="K15" s="190"/>
      <c r="L15" s="190"/>
      <c r="M15" s="189"/>
    </row>
    <row r="16" spans="1:13" ht="15.75" x14ac:dyDescent="0.25">
      <c r="A16" s="72" t="s">
        <v>24</v>
      </c>
      <c r="B16" s="102">
        <v>199.21</v>
      </c>
      <c r="C16" s="103">
        <v>164.06200000000001</v>
      </c>
      <c r="D16" s="102">
        <v>258.85399999999998</v>
      </c>
      <c r="E16" s="103">
        <v>167.767</v>
      </c>
      <c r="F16" s="102">
        <v>221.768</v>
      </c>
      <c r="G16" s="103">
        <v>165.142</v>
      </c>
      <c r="H16" s="102">
        <v>186.60400000000001</v>
      </c>
      <c r="I16" s="103">
        <v>163.50899999999999</v>
      </c>
      <c r="J16" s="102">
        <v>237.38</v>
      </c>
      <c r="K16" s="103">
        <v>168.422</v>
      </c>
      <c r="L16" s="102">
        <v>205.67</v>
      </c>
      <c r="M16" s="103">
        <v>165.18199999999999</v>
      </c>
    </row>
    <row r="17" spans="1:13" ht="16.5" thickBot="1" x14ac:dyDescent="0.3">
      <c r="A17" s="73" t="s">
        <v>37</v>
      </c>
      <c r="B17" s="104">
        <v>0</v>
      </c>
      <c r="C17" s="105">
        <v>350.02100000000002</v>
      </c>
      <c r="D17" s="104">
        <v>0</v>
      </c>
      <c r="E17" s="105">
        <v>333.15499999999997</v>
      </c>
      <c r="F17" s="104">
        <v>0</v>
      </c>
      <c r="G17" s="105">
        <v>346.75400000000002</v>
      </c>
      <c r="H17" s="104">
        <v>0</v>
      </c>
      <c r="I17" s="105">
        <v>318.67899999999997</v>
      </c>
      <c r="J17" s="104">
        <v>0</v>
      </c>
      <c r="K17" s="105">
        <v>254.483</v>
      </c>
      <c r="L17" s="104">
        <v>0</v>
      </c>
      <c r="M17" s="105">
        <v>298.38400000000001</v>
      </c>
    </row>
    <row r="18" spans="1:13" ht="16.5" thickBot="1" x14ac:dyDescent="0.3">
      <c r="A18" s="139" t="s">
        <v>44</v>
      </c>
      <c r="B18" s="132">
        <v>199.21</v>
      </c>
      <c r="C18" s="133">
        <v>168.82400000000001</v>
      </c>
      <c r="D18" s="132">
        <v>258.85399999999998</v>
      </c>
      <c r="E18" s="133">
        <v>170.26599999999999</v>
      </c>
      <c r="F18" s="132">
        <v>221.768</v>
      </c>
      <c r="G18" s="133">
        <v>169.24100000000001</v>
      </c>
      <c r="H18" s="132">
        <v>186.60400000000001</v>
      </c>
      <c r="I18" s="133">
        <v>167.27799999999999</v>
      </c>
      <c r="J18" s="132">
        <v>237.38</v>
      </c>
      <c r="K18" s="133">
        <v>170.29900000000001</v>
      </c>
      <c r="L18" s="132">
        <v>205.67</v>
      </c>
      <c r="M18" s="133">
        <v>168.30500000000001</v>
      </c>
    </row>
    <row r="19" spans="1:13" ht="18.75" x14ac:dyDescent="0.25">
      <c r="A19" s="182" t="s">
        <v>29</v>
      </c>
      <c r="B19" s="190"/>
      <c r="C19" s="190"/>
      <c r="D19" s="190"/>
      <c r="E19" s="190"/>
      <c r="F19" s="190"/>
      <c r="G19" s="189"/>
      <c r="H19" s="190"/>
      <c r="I19" s="190"/>
      <c r="J19" s="190"/>
      <c r="K19" s="190"/>
      <c r="L19" s="190"/>
      <c r="M19" s="189"/>
    </row>
    <row r="20" spans="1:13" ht="16.5" thickBot="1" x14ac:dyDescent="0.3">
      <c r="A20" s="89" t="s">
        <v>30</v>
      </c>
      <c r="B20" s="106">
        <v>188.911</v>
      </c>
      <c r="C20" s="107">
        <v>177.37200000000001</v>
      </c>
      <c r="D20" s="106">
        <v>210.05799999999999</v>
      </c>
      <c r="E20" s="107">
        <v>179.61</v>
      </c>
      <c r="F20" s="106">
        <v>195.822</v>
      </c>
      <c r="G20" s="169">
        <v>178.15</v>
      </c>
      <c r="H20" s="106">
        <v>184.328</v>
      </c>
      <c r="I20" s="107">
        <v>178.559</v>
      </c>
      <c r="J20" s="106">
        <v>170.63800000000001</v>
      </c>
      <c r="K20" s="107">
        <v>178.03299999999999</v>
      </c>
      <c r="L20" s="106">
        <v>180.07</v>
      </c>
      <c r="M20" s="107">
        <v>178.36799999999999</v>
      </c>
    </row>
    <row r="21" spans="1:13" ht="16.5" thickBot="1" x14ac:dyDescent="0.3">
      <c r="A21" s="86" t="s">
        <v>45</v>
      </c>
      <c r="B21" s="134">
        <v>188.911</v>
      </c>
      <c r="C21" s="135">
        <v>177.37200000000001</v>
      </c>
      <c r="D21" s="134">
        <v>210.05799999999999</v>
      </c>
      <c r="E21" s="135">
        <v>179.61</v>
      </c>
      <c r="F21" s="134">
        <v>195.822</v>
      </c>
      <c r="G21" s="135">
        <v>178.15</v>
      </c>
      <c r="H21" s="134">
        <v>184.328</v>
      </c>
      <c r="I21" s="135">
        <v>178.559</v>
      </c>
      <c r="J21" s="134">
        <v>170.63800000000001</v>
      </c>
      <c r="K21" s="135">
        <v>178.03299999999999</v>
      </c>
      <c r="L21" s="134">
        <v>180.07</v>
      </c>
      <c r="M21" s="135">
        <v>178.36799999999999</v>
      </c>
    </row>
    <row r="22" spans="1:13" ht="16.5" thickBot="1" x14ac:dyDescent="0.3">
      <c r="A22" s="140" t="s">
        <v>73</v>
      </c>
      <c r="B22" s="136">
        <v>199.226</v>
      </c>
      <c r="C22" s="137">
        <v>167.863</v>
      </c>
      <c r="D22" s="136">
        <v>248.989</v>
      </c>
      <c r="E22" s="137">
        <v>172.28299999999999</v>
      </c>
      <c r="F22" s="136">
        <v>218.339</v>
      </c>
      <c r="G22" s="137">
        <v>169.119</v>
      </c>
      <c r="H22" s="136">
        <v>193.958</v>
      </c>
      <c r="I22" s="137">
        <v>168.017</v>
      </c>
      <c r="J22" s="136">
        <v>207.65600000000001</v>
      </c>
      <c r="K22" s="137">
        <v>169.30099999999999</v>
      </c>
      <c r="L22" s="136">
        <v>199.107</v>
      </c>
      <c r="M22" s="137">
        <v>168.46</v>
      </c>
    </row>
    <row r="23" spans="1:13" ht="15.75" x14ac:dyDescent="0.25">
      <c r="A23" s="141" t="s">
        <v>81</v>
      </c>
      <c r="B23" s="108" t="s">
        <v>46</v>
      </c>
      <c r="C23" s="110">
        <v>174.34</v>
      </c>
      <c r="D23" s="108" t="s">
        <v>46</v>
      </c>
      <c r="E23" s="129">
        <v>173.26</v>
      </c>
      <c r="F23" s="108" t="s">
        <v>46</v>
      </c>
      <c r="G23" s="109">
        <v>173.95</v>
      </c>
      <c r="H23" s="108" t="s">
        <v>46</v>
      </c>
      <c r="I23" s="129">
        <v>174.33</v>
      </c>
      <c r="J23" s="108" t="s">
        <v>46</v>
      </c>
      <c r="K23" s="129">
        <v>173.52</v>
      </c>
      <c r="L23" s="108" t="s">
        <v>46</v>
      </c>
      <c r="M23" s="129">
        <v>174.06</v>
      </c>
    </row>
  </sheetData>
  <mergeCells count="10">
    <mergeCell ref="A1:M1"/>
    <mergeCell ref="H2:M2"/>
    <mergeCell ref="H3:I3"/>
    <mergeCell ref="J3:K3"/>
    <mergeCell ref="L3:M3"/>
    <mergeCell ref="B2:G2"/>
    <mergeCell ref="B3:C3"/>
    <mergeCell ref="D3:E3"/>
    <mergeCell ref="F3:G3"/>
    <mergeCell ref="A2:A4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showGridLines="0" tabSelected="1" zoomScaleNormal="10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Q10" sqref="Q10"/>
    </sheetView>
  </sheetViews>
  <sheetFormatPr defaultRowHeight="15" x14ac:dyDescent="0.25"/>
  <cols>
    <col min="1" max="1" width="25.7109375" bestFit="1" customWidth="1"/>
    <col min="4" max="10" width="9.140625" customWidth="1"/>
    <col min="11" max="12" width="8.7109375" style="180"/>
    <col min="13" max="19" width="9.140625" style="180" customWidth="1"/>
    <col min="214" max="214" width="24.42578125" bestFit="1" customWidth="1"/>
    <col min="215" max="215" width="9.5703125" customWidth="1"/>
    <col min="216" max="223" width="8.7109375" customWidth="1"/>
    <col min="224" max="235" width="9.140625" customWidth="1"/>
    <col min="238" max="238" width="9.140625" customWidth="1"/>
    <col min="240" max="241" width="9.140625" customWidth="1"/>
    <col min="247" max="247" width="9.140625" customWidth="1"/>
    <col min="250" max="256" width="9.140625" customWidth="1"/>
    <col min="257" max="257" width="10.42578125" customWidth="1"/>
    <col min="258" max="258" width="10" customWidth="1"/>
    <col min="259" max="259" width="10.140625" customWidth="1"/>
    <col min="260" max="260" width="10.42578125" customWidth="1"/>
    <col min="261" max="261" width="10" customWidth="1"/>
    <col min="262" max="262" width="10.140625" customWidth="1"/>
    <col min="470" max="470" width="24.42578125" bestFit="1" customWidth="1"/>
    <col min="471" max="471" width="9.5703125" customWidth="1"/>
    <col min="472" max="479" width="8.7109375" customWidth="1"/>
    <col min="480" max="491" width="9.140625" customWidth="1"/>
    <col min="494" max="494" width="9.140625" customWidth="1"/>
    <col min="496" max="497" width="9.140625" customWidth="1"/>
    <col min="503" max="503" width="9.140625" customWidth="1"/>
    <col min="506" max="512" width="9.140625" customWidth="1"/>
    <col min="513" max="513" width="10.42578125" customWidth="1"/>
    <col min="514" max="514" width="10" customWidth="1"/>
    <col min="515" max="515" width="10.140625" customWidth="1"/>
    <col min="516" max="516" width="10.42578125" customWidth="1"/>
    <col min="517" max="517" width="10" customWidth="1"/>
    <col min="518" max="518" width="10.140625" customWidth="1"/>
    <col min="726" max="726" width="24.42578125" bestFit="1" customWidth="1"/>
    <col min="727" max="727" width="9.5703125" customWidth="1"/>
    <col min="728" max="735" width="8.7109375" customWidth="1"/>
    <col min="736" max="747" width="9.140625" customWidth="1"/>
    <col min="750" max="750" width="9.140625" customWidth="1"/>
    <col min="752" max="753" width="9.140625" customWidth="1"/>
    <col min="759" max="759" width="9.140625" customWidth="1"/>
    <col min="762" max="768" width="9.140625" customWidth="1"/>
    <col min="769" max="769" width="10.42578125" customWidth="1"/>
    <col min="770" max="770" width="10" customWidth="1"/>
    <col min="771" max="771" width="10.140625" customWidth="1"/>
    <col min="772" max="772" width="10.42578125" customWidth="1"/>
    <col min="773" max="773" width="10" customWidth="1"/>
    <col min="774" max="774" width="10.140625" customWidth="1"/>
    <col min="982" max="982" width="24.42578125" bestFit="1" customWidth="1"/>
    <col min="983" max="983" width="9.5703125" customWidth="1"/>
    <col min="984" max="991" width="8.7109375" customWidth="1"/>
    <col min="992" max="1003" width="9.140625" customWidth="1"/>
    <col min="1006" max="1006" width="9.140625" customWidth="1"/>
    <col min="1008" max="1009" width="9.140625" customWidth="1"/>
    <col min="1015" max="1015" width="9.140625" customWidth="1"/>
    <col min="1018" max="1024" width="9.140625" customWidth="1"/>
    <col min="1025" max="1025" width="10.42578125" customWidth="1"/>
    <col min="1026" max="1026" width="10" customWidth="1"/>
    <col min="1027" max="1027" width="10.140625" customWidth="1"/>
    <col min="1028" max="1028" width="10.42578125" customWidth="1"/>
    <col min="1029" max="1029" width="10" customWidth="1"/>
    <col min="1030" max="1030" width="10.140625" customWidth="1"/>
    <col min="1238" max="1238" width="24.42578125" bestFit="1" customWidth="1"/>
    <col min="1239" max="1239" width="9.5703125" customWidth="1"/>
    <col min="1240" max="1247" width="8.7109375" customWidth="1"/>
    <col min="1248" max="1259" width="9.140625" customWidth="1"/>
    <col min="1262" max="1262" width="9.140625" customWidth="1"/>
    <col min="1264" max="1265" width="9.140625" customWidth="1"/>
    <col min="1271" max="1271" width="9.140625" customWidth="1"/>
    <col min="1274" max="1280" width="9.140625" customWidth="1"/>
    <col min="1281" max="1281" width="10.42578125" customWidth="1"/>
    <col min="1282" max="1282" width="10" customWidth="1"/>
    <col min="1283" max="1283" width="10.140625" customWidth="1"/>
    <col min="1284" max="1284" width="10.42578125" customWidth="1"/>
    <col min="1285" max="1285" width="10" customWidth="1"/>
    <col min="1286" max="1286" width="10.140625" customWidth="1"/>
    <col min="1494" max="1494" width="24.42578125" bestFit="1" customWidth="1"/>
    <col min="1495" max="1495" width="9.5703125" customWidth="1"/>
    <col min="1496" max="1503" width="8.7109375" customWidth="1"/>
    <col min="1504" max="1515" width="9.140625" customWidth="1"/>
    <col min="1518" max="1518" width="9.140625" customWidth="1"/>
    <col min="1520" max="1521" width="9.140625" customWidth="1"/>
    <col min="1527" max="1527" width="9.140625" customWidth="1"/>
    <col min="1530" max="1536" width="9.140625" customWidth="1"/>
    <col min="1537" max="1537" width="10.42578125" customWidth="1"/>
    <col min="1538" max="1538" width="10" customWidth="1"/>
    <col min="1539" max="1539" width="10.140625" customWidth="1"/>
    <col min="1540" max="1540" width="10.42578125" customWidth="1"/>
    <col min="1541" max="1541" width="10" customWidth="1"/>
    <col min="1542" max="1542" width="10.140625" customWidth="1"/>
    <col min="1750" max="1750" width="24.42578125" bestFit="1" customWidth="1"/>
    <col min="1751" max="1751" width="9.5703125" customWidth="1"/>
    <col min="1752" max="1759" width="8.7109375" customWidth="1"/>
    <col min="1760" max="1771" width="9.140625" customWidth="1"/>
    <col min="1774" max="1774" width="9.140625" customWidth="1"/>
    <col min="1776" max="1777" width="9.140625" customWidth="1"/>
    <col min="1783" max="1783" width="9.140625" customWidth="1"/>
    <col min="1786" max="1792" width="9.140625" customWidth="1"/>
    <col min="1793" max="1793" width="10.42578125" customWidth="1"/>
    <col min="1794" max="1794" width="10" customWidth="1"/>
    <col min="1795" max="1795" width="10.140625" customWidth="1"/>
    <col min="1796" max="1796" width="10.42578125" customWidth="1"/>
    <col min="1797" max="1797" width="10" customWidth="1"/>
    <col min="1798" max="1798" width="10.140625" customWidth="1"/>
    <col min="2006" max="2006" width="24.42578125" bestFit="1" customWidth="1"/>
    <col min="2007" max="2007" width="9.5703125" customWidth="1"/>
    <col min="2008" max="2015" width="8.7109375" customWidth="1"/>
    <col min="2016" max="2027" width="9.140625" customWidth="1"/>
    <col min="2030" max="2030" width="9.140625" customWidth="1"/>
    <col min="2032" max="2033" width="9.140625" customWidth="1"/>
    <col min="2039" max="2039" width="9.140625" customWidth="1"/>
    <col min="2042" max="2048" width="9.140625" customWidth="1"/>
    <col min="2049" max="2049" width="10.42578125" customWidth="1"/>
    <col min="2050" max="2050" width="10" customWidth="1"/>
    <col min="2051" max="2051" width="10.140625" customWidth="1"/>
    <col min="2052" max="2052" width="10.42578125" customWidth="1"/>
    <col min="2053" max="2053" width="10" customWidth="1"/>
    <col min="2054" max="2054" width="10.140625" customWidth="1"/>
    <col min="2262" max="2262" width="24.42578125" bestFit="1" customWidth="1"/>
    <col min="2263" max="2263" width="9.5703125" customWidth="1"/>
    <col min="2264" max="2271" width="8.7109375" customWidth="1"/>
    <col min="2272" max="2283" width="9.140625" customWidth="1"/>
    <col min="2286" max="2286" width="9.140625" customWidth="1"/>
    <col min="2288" max="2289" width="9.140625" customWidth="1"/>
    <col min="2295" max="2295" width="9.140625" customWidth="1"/>
    <col min="2298" max="2304" width="9.140625" customWidth="1"/>
    <col min="2305" max="2305" width="10.42578125" customWidth="1"/>
    <col min="2306" max="2306" width="10" customWidth="1"/>
    <col min="2307" max="2307" width="10.140625" customWidth="1"/>
    <col min="2308" max="2308" width="10.42578125" customWidth="1"/>
    <col min="2309" max="2309" width="10" customWidth="1"/>
    <col min="2310" max="2310" width="10.140625" customWidth="1"/>
    <col min="2518" max="2518" width="24.42578125" bestFit="1" customWidth="1"/>
    <col min="2519" max="2519" width="9.5703125" customWidth="1"/>
    <col min="2520" max="2527" width="8.7109375" customWidth="1"/>
    <col min="2528" max="2539" width="9.140625" customWidth="1"/>
    <col min="2542" max="2542" width="9.140625" customWidth="1"/>
    <col min="2544" max="2545" width="9.140625" customWidth="1"/>
    <col min="2551" max="2551" width="9.140625" customWidth="1"/>
    <col min="2554" max="2560" width="9.140625" customWidth="1"/>
    <col min="2561" max="2561" width="10.42578125" customWidth="1"/>
    <col min="2562" max="2562" width="10" customWidth="1"/>
    <col min="2563" max="2563" width="10.140625" customWidth="1"/>
    <col min="2564" max="2564" width="10.42578125" customWidth="1"/>
    <col min="2565" max="2565" width="10" customWidth="1"/>
    <col min="2566" max="2566" width="10.140625" customWidth="1"/>
    <col min="2774" max="2774" width="24.42578125" bestFit="1" customWidth="1"/>
    <col min="2775" max="2775" width="9.5703125" customWidth="1"/>
    <col min="2776" max="2783" width="8.7109375" customWidth="1"/>
    <col min="2784" max="2795" width="9.140625" customWidth="1"/>
    <col min="2798" max="2798" width="9.140625" customWidth="1"/>
    <col min="2800" max="2801" width="9.140625" customWidth="1"/>
    <col min="2807" max="2807" width="9.140625" customWidth="1"/>
    <col min="2810" max="2816" width="9.140625" customWidth="1"/>
    <col min="2817" max="2817" width="10.42578125" customWidth="1"/>
    <col min="2818" max="2818" width="10" customWidth="1"/>
    <col min="2819" max="2819" width="10.140625" customWidth="1"/>
    <col min="2820" max="2820" width="10.42578125" customWidth="1"/>
    <col min="2821" max="2821" width="10" customWidth="1"/>
    <col min="2822" max="2822" width="10.140625" customWidth="1"/>
    <col min="3030" max="3030" width="24.42578125" bestFit="1" customWidth="1"/>
    <col min="3031" max="3031" width="9.5703125" customWidth="1"/>
    <col min="3032" max="3039" width="8.7109375" customWidth="1"/>
    <col min="3040" max="3051" width="9.140625" customWidth="1"/>
    <col min="3054" max="3054" width="9.140625" customWidth="1"/>
    <col min="3056" max="3057" width="9.140625" customWidth="1"/>
    <col min="3063" max="3063" width="9.140625" customWidth="1"/>
    <col min="3066" max="3072" width="9.140625" customWidth="1"/>
    <col min="3073" max="3073" width="10.42578125" customWidth="1"/>
    <col min="3074" max="3074" width="10" customWidth="1"/>
    <col min="3075" max="3075" width="10.140625" customWidth="1"/>
    <col min="3076" max="3076" width="10.42578125" customWidth="1"/>
    <col min="3077" max="3077" width="10" customWidth="1"/>
    <col min="3078" max="3078" width="10.140625" customWidth="1"/>
    <col min="3286" max="3286" width="24.42578125" bestFit="1" customWidth="1"/>
    <col min="3287" max="3287" width="9.5703125" customWidth="1"/>
    <col min="3288" max="3295" width="8.7109375" customWidth="1"/>
    <col min="3296" max="3307" width="9.140625" customWidth="1"/>
    <col min="3310" max="3310" width="9.140625" customWidth="1"/>
    <col min="3312" max="3313" width="9.140625" customWidth="1"/>
    <col min="3319" max="3319" width="9.140625" customWidth="1"/>
    <col min="3322" max="3328" width="9.140625" customWidth="1"/>
    <col min="3329" max="3329" width="10.42578125" customWidth="1"/>
    <col min="3330" max="3330" width="10" customWidth="1"/>
    <col min="3331" max="3331" width="10.140625" customWidth="1"/>
    <col min="3332" max="3332" width="10.42578125" customWidth="1"/>
    <col min="3333" max="3333" width="10" customWidth="1"/>
    <col min="3334" max="3334" width="10.140625" customWidth="1"/>
    <col min="3542" max="3542" width="24.42578125" bestFit="1" customWidth="1"/>
    <col min="3543" max="3543" width="9.5703125" customWidth="1"/>
    <col min="3544" max="3551" width="8.7109375" customWidth="1"/>
    <col min="3552" max="3563" width="9.140625" customWidth="1"/>
    <col min="3566" max="3566" width="9.140625" customWidth="1"/>
    <col min="3568" max="3569" width="9.140625" customWidth="1"/>
    <col min="3575" max="3575" width="9.140625" customWidth="1"/>
    <col min="3578" max="3584" width="9.140625" customWidth="1"/>
    <col min="3585" max="3585" width="10.42578125" customWidth="1"/>
    <col min="3586" max="3586" width="10" customWidth="1"/>
    <col min="3587" max="3587" width="10.140625" customWidth="1"/>
    <col min="3588" max="3588" width="10.42578125" customWidth="1"/>
    <col min="3589" max="3589" width="10" customWidth="1"/>
    <col min="3590" max="3590" width="10.140625" customWidth="1"/>
    <col min="3798" max="3798" width="24.42578125" bestFit="1" customWidth="1"/>
    <col min="3799" max="3799" width="9.5703125" customWidth="1"/>
    <col min="3800" max="3807" width="8.7109375" customWidth="1"/>
    <col min="3808" max="3819" width="9.140625" customWidth="1"/>
    <col min="3822" max="3822" width="9.140625" customWidth="1"/>
    <col min="3824" max="3825" width="9.140625" customWidth="1"/>
    <col min="3831" max="3831" width="9.140625" customWidth="1"/>
    <col min="3834" max="3840" width="9.140625" customWidth="1"/>
    <col min="3841" max="3841" width="10.42578125" customWidth="1"/>
    <col min="3842" max="3842" width="10" customWidth="1"/>
    <col min="3843" max="3843" width="10.140625" customWidth="1"/>
    <col min="3844" max="3844" width="10.42578125" customWidth="1"/>
    <col min="3845" max="3845" width="10" customWidth="1"/>
    <col min="3846" max="3846" width="10.140625" customWidth="1"/>
    <col min="4054" max="4054" width="24.42578125" bestFit="1" customWidth="1"/>
    <col min="4055" max="4055" width="9.5703125" customWidth="1"/>
    <col min="4056" max="4063" width="8.7109375" customWidth="1"/>
    <col min="4064" max="4075" width="9.140625" customWidth="1"/>
    <col min="4078" max="4078" width="9.140625" customWidth="1"/>
    <col min="4080" max="4081" width="9.140625" customWidth="1"/>
    <col min="4087" max="4087" width="9.140625" customWidth="1"/>
    <col min="4090" max="4096" width="9.140625" customWidth="1"/>
    <col min="4097" max="4097" width="10.42578125" customWidth="1"/>
    <col min="4098" max="4098" width="10" customWidth="1"/>
    <col min="4099" max="4099" width="10.140625" customWidth="1"/>
    <col min="4100" max="4100" width="10.42578125" customWidth="1"/>
    <col min="4101" max="4101" width="10" customWidth="1"/>
    <col min="4102" max="4102" width="10.140625" customWidth="1"/>
    <col min="4310" max="4310" width="24.42578125" bestFit="1" customWidth="1"/>
    <col min="4311" max="4311" width="9.5703125" customWidth="1"/>
    <col min="4312" max="4319" width="8.7109375" customWidth="1"/>
    <col min="4320" max="4331" width="9.140625" customWidth="1"/>
    <col min="4334" max="4334" width="9.140625" customWidth="1"/>
    <col min="4336" max="4337" width="9.140625" customWidth="1"/>
    <col min="4343" max="4343" width="9.140625" customWidth="1"/>
    <col min="4346" max="4352" width="9.140625" customWidth="1"/>
    <col min="4353" max="4353" width="10.42578125" customWidth="1"/>
    <col min="4354" max="4354" width="10" customWidth="1"/>
    <col min="4355" max="4355" width="10.140625" customWidth="1"/>
    <col min="4356" max="4356" width="10.42578125" customWidth="1"/>
    <col min="4357" max="4357" width="10" customWidth="1"/>
    <col min="4358" max="4358" width="10.140625" customWidth="1"/>
    <col min="4566" max="4566" width="24.42578125" bestFit="1" customWidth="1"/>
    <col min="4567" max="4567" width="9.5703125" customWidth="1"/>
    <col min="4568" max="4575" width="8.7109375" customWidth="1"/>
    <col min="4576" max="4587" width="9.140625" customWidth="1"/>
    <col min="4590" max="4590" width="9.140625" customWidth="1"/>
    <col min="4592" max="4593" width="9.140625" customWidth="1"/>
    <col min="4599" max="4599" width="9.140625" customWidth="1"/>
    <col min="4602" max="4608" width="9.140625" customWidth="1"/>
    <col min="4609" max="4609" width="10.42578125" customWidth="1"/>
    <col min="4610" max="4610" width="10" customWidth="1"/>
    <col min="4611" max="4611" width="10.140625" customWidth="1"/>
    <col min="4612" max="4612" width="10.42578125" customWidth="1"/>
    <col min="4613" max="4613" width="10" customWidth="1"/>
    <col min="4614" max="4614" width="10.140625" customWidth="1"/>
    <col min="4822" max="4822" width="24.42578125" bestFit="1" customWidth="1"/>
    <col min="4823" max="4823" width="9.5703125" customWidth="1"/>
    <col min="4824" max="4831" width="8.7109375" customWidth="1"/>
    <col min="4832" max="4843" width="9.140625" customWidth="1"/>
    <col min="4846" max="4846" width="9.140625" customWidth="1"/>
    <col min="4848" max="4849" width="9.140625" customWidth="1"/>
    <col min="4855" max="4855" width="9.140625" customWidth="1"/>
    <col min="4858" max="4864" width="9.140625" customWidth="1"/>
    <col min="4865" max="4865" width="10.42578125" customWidth="1"/>
    <col min="4866" max="4866" width="10" customWidth="1"/>
    <col min="4867" max="4867" width="10.140625" customWidth="1"/>
    <col min="4868" max="4868" width="10.42578125" customWidth="1"/>
    <col min="4869" max="4869" width="10" customWidth="1"/>
    <col min="4870" max="4870" width="10.140625" customWidth="1"/>
    <col min="5078" max="5078" width="24.42578125" bestFit="1" customWidth="1"/>
    <col min="5079" max="5079" width="9.5703125" customWidth="1"/>
    <col min="5080" max="5087" width="8.7109375" customWidth="1"/>
    <col min="5088" max="5099" width="9.140625" customWidth="1"/>
    <col min="5102" max="5102" width="9.140625" customWidth="1"/>
    <col min="5104" max="5105" width="9.140625" customWidth="1"/>
    <col min="5111" max="5111" width="9.140625" customWidth="1"/>
    <col min="5114" max="5120" width="9.140625" customWidth="1"/>
    <col min="5121" max="5121" width="10.42578125" customWidth="1"/>
    <col min="5122" max="5122" width="10" customWidth="1"/>
    <col min="5123" max="5123" width="10.140625" customWidth="1"/>
    <col min="5124" max="5124" width="10.42578125" customWidth="1"/>
    <col min="5125" max="5125" width="10" customWidth="1"/>
    <col min="5126" max="5126" width="10.140625" customWidth="1"/>
    <col min="5334" max="5334" width="24.42578125" bestFit="1" customWidth="1"/>
    <col min="5335" max="5335" width="9.5703125" customWidth="1"/>
    <col min="5336" max="5343" width="8.7109375" customWidth="1"/>
    <col min="5344" max="5355" width="9.140625" customWidth="1"/>
    <col min="5358" max="5358" width="9.140625" customWidth="1"/>
    <col min="5360" max="5361" width="9.140625" customWidth="1"/>
    <col min="5367" max="5367" width="9.140625" customWidth="1"/>
    <col min="5370" max="5376" width="9.140625" customWidth="1"/>
    <col min="5377" max="5377" width="10.42578125" customWidth="1"/>
    <col min="5378" max="5378" width="10" customWidth="1"/>
    <col min="5379" max="5379" width="10.140625" customWidth="1"/>
    <col min="5380" max="5380" width="10.42578125" customWidth="1"/>
    <col min="5381" max="5381" width="10" customWidth="1"/>
    <col min="5382" max="5382" width="10.140625" customWidth="1"/>
    <col min="5590" max="5590" width="24.42578125" bestFit="1" customWidth="1"/>
    <col min="5591" max="5591" width="9.5703125" customWidth="1"/>
    <col min="5592" max="5599" width="8.7109375" customWidth="1"/>
    <col min="5600" max="5611" width="9.140625" customWidth="1"/>
    <col min="5614" max="5614" width="9.140625" customWidth="1"/>
    <col min="5616" max="5617" width="9.140625" customWidth="1"/>
    <col min="5623" max="5623" width="9.140625" customWidth="1"/>
    <col min="5626" max="5632" width="9.140625" customWidth="1"/>
    <col min="5633" max="5633" width="10.42578125" customWidth="1"/>
    <col min="5634" max="5634" width="10" customWidth="1"/>
    <col min="5635" max="5635" width="10.140625" customWidth="1"/>
    <col min="5636" max="5636" width="10.42578125" customWidth="1"/>
    <col min="5637" max="5637" width="10" customWidth="1"/>
    <col min="5638" max="5638" width="10.140625" customWidth="1"/>
    <col min="5846" max="5846" width="24.42578125" bestFit="1" customWidth="1"/>
    <col min="5847" max="5847" width="9.5703125" customWidth="1"/>
    <col min="5848" max="5855" width="8.7109375" customWidth="1"/>
    <col min="5856" max="5867" width="9.140625" customWidth="1"/>
    <col min="5870" max="5870" width="9.140625" customWidth="1"/>
    <col min="5872" max="5873" width="9.140625" customWidth="1"/>
    <col min="5879" max="5879" width="9.140625" customWidth="1"/>
    <col min="5882" max="5888" width="9.140625" customWidth="1"/>
    <col min="5889" max="5889" width="10.42578125" customWidth="1"/>
    <col min="5890" max="5890" width="10" customWidth="1"/>
    <col min="5891" max="5891" width="10.140625" customWidth="1"/>
    <col min="5892" max="5892" width="10.42578125" customWidth="1"/>
    <col min="5893" max="5893" width="10" customWidth="1"/>
    <col min="5894" max="5894" width="10.140625" customWidth="1"/>
    <col min="6102" max="6102" width="24.42578125" bestFit="1" customWidth="1"/>
    <col min="6103" max="6103" width="9.5703125" customWidth="1"/>
    <col min="6104" max="6111" width="8.7109375" customWidth="1"/>
    <col min="6112" max="6123" width="9.140625" customWidth="1"/>
    <col min="6126" max="6126" width="9.140625" customWidth="1"/>
    <col min="6128" max="6129" width="9.140625" customWidth="1"/>
    <col min="6135" max="6135" width="9.140625" customWidth="1"/>
    <col min="6138" max="6144" width="9.140625" customWidth="1"/>
    <col min="6145" max="6145" width="10.42578125" customWidth="1"/>
    <col min="6146" max="6146" width="10" customWidth="1"/>
    <col min="6147" max="6147" width="10.140625" customWidth="1"/>
    <col min="6148" max="6148" width="10.42578125" customWidth="1"/>
    <col min="6149" max="6149" width="10" customWidth="1"/>
    <col min="6150" max="6150" width="10.140625" customWidth="1"/>
    <col min="6358" max="6358" width="24.42578125" bestFit="1" customWidth="1"/>
    <col min="6359" max="6359" width="9.5703125" customWidth="1"/>
    <col min="6360" max="6367" width="8.7109375" customWidth="1"/>
    <col min="6368" max="6379" width="9.140625" customWidth="1"/>
    <col min="6382" max="6382" width="9.140625" customWidth="1"/>
    <col min="6384" max="6385" width="9.140625" customWidth="1"/>
    <col min="6391" max="6391" width="9.140625" customWidth="1"/>
    <col min="6394" max="6400" width="9.140625" customWidth="1"/>
    <col min="6401" max="6401" width="10.42578125" customWidth="1"/>
    <col min="6402" max="6402" width="10" customWidth="1"/>
    <col min="6403" max="6403" width="10.140625" customWidth="1"/>
    <col min="6404" max="6404" width="10.42578125" customWidth="1"/>
    <col min="6405" max="6405" width="10" customWidth="1"/>
    <col min="6406" max="6406" width="10.140625" customWidth="1"/>
    <col min="6614" max="6614" width="24.42578125" bestFit="1" customWidth="1"/>
    <col min="6615" max="6615" width="9.5703125" customWidth="1"/>
    <col min="6616" max="6623" width="8.7109375" customWidth="1"/>
    <col min="6624" max="6635" width="9.140625" customWidth="1"/>
    <col min="6638" max="6638" width="9.140625" customWidth="1"/>
    <col min="6640" max="6641" width="9.140625" customWidth="1"/>
    <col min="6647" max="6647" width="9.140625" customWidth="1"/>
    <col min="6650" max="6656" width="9.140625" customWidth="1"/>
    <col min="6657" max="6657" width="10.42578125" customWidth="1"/>
    <col min="6658" max="6658" width="10" customWidth="1"/>
    <col min="6659" max="6659" width="10.140625" customWidth="1"/>
    <col min="6660" max="6660" width="10.42578125" customWidth="1"/>
    <col min="6661" max="6661" width="10" customWidth="1"/>
    <col min="6662" max="6662" width="10.140625" customWidth="1"/>
    <col min="6870" max="6870" width="24.42578125" bestFit="1" customWidth="1"/>
    <col min="6871" max="6871" width="9.5703125" customWidth="1"/>
    <col min="6872" max="6879" width="8.7109375" customWidth="1"/>
    <col min="6880" max="6891" width="9.140625" customWidth="1"/>
    <col min="6894" max="6894" width="9.140625" customWidth="1"/>
    <col min="6896" max="6897" width="9.140625" customWidth="1"/>
    <col min="6903" max="6903" width="9.140625" customWidth="1"/>
    <col min="6906" max="6912" width="9.140625" customWidth="1"/>
    <col min="6913" max="6913" width="10.42578125" customWidth="1"/>
    <col min="6914" max="6914" width="10" customWidth="1"/>
    <col min="6915" max="6915" width="10.140625" customWidth="1"/>
    <col min="6916" max="6916" width="10.42578125" customWidth="1"/>
    <col min="6917" max="6917" width="10" customWidth="1"/>
    <col min="6918" max="6918" width="10.140625" customWidth="1"/>
    <col min="7126" max="7126" width="24.42578125" bestFit="1" customWidth="1"/>
    <col min="7127" max="7127" width="9.5703125" customWidth="1"/>
    <col min="7128" max="7135" width="8.7109375" customWidth="1"/>
    <col min="7136" max="7147" width="9.140625" customWidth="1"/>
    <col min="7150" max="7150" width="9.140625" customWidth="1"/>
    <col min="7152" max="7153" width="9.140625" customWidth="1"/>
    <col min="7159" max="7159" width="9.140625" customWidth="1"/>
    <col min="7162" max="7168" width="9.140625" customWidth="1"/>
    <col min="7169" max="7169" width="10.42578125" customWidth="1"/>
    <col min="7170" max="7170" width="10" customWidth="1"/>
    <col min="7171" max="7171" width="10.140625" customWidth="1"/>
    <col min="7172" max="7172" width="10.42578125" customWidth="1"/>
    <col min="7173" max="7173" width="10" customWidth="1"/>
    <col min="7174" max="7174" width="10.140625" customWidth="1"/>
    <col min="7382" max="7382" width="24.42578125" bestFit="1" customWidth="1"/>
    <col min="7383" max="7383" width="9.5703125" customWidth="1"/>
    <col min="7384" max="7391" width="8.7109375" customWidth="1"/>
    <col min="7392" max="7403" width="9.140625" customWidth="1"/>
    <col min="7406" max="7406" width="9.140625" customWidth="1"/>
    <col min="7408" max="7409" width="9.140625" customWidth="1"/>
    <col min="7415" max="7415" width="9.140625" customWidth="1"/>
    <col min="7418" max="7424" width="9.140625" customWidth="1"/>
    <col min="7425" max="7425" width="10.42578125" customWidth="1"/>
    <col min="7426" max="7426" width="10" customWidth="1"/>
    <col min="7427" max="7427" width="10.140625" customWidth="1"/>
    <col min="7428" max="7428" width="10.42578125" customWidth="1"/>
    <col min="7429" max="7429" width="10" customWidth="1"/>
    <col min="7430" max="7430" width="10.140625" customWidth="1"/>
    <col min="7638" max="7638" width="24.42578125" bestFit="1" customWidth="1"/>
    <col min="7639" max="7639" width="9.5703125" customWidth="1"/>
    <col min="7640" max="7647" width="8.7109375" customWidth="1"/>
    <col min="7648" max="7659" width="9.140625" customWidth="1"/>
    <col min="7662" max="7662" width="9.140625" customWidth="1"/>
    <col min="7664" max="7665" width="9.140625" customWidth="1"/>
    <col min="7671" max="7671" width="9.140625" customWidth="1"/>
    <col min="7674" max="7680" width="9.140625" customWidth="1"/>
    <col min="7681" max="7681" width="10.42578125" customWidth="1"/>
    <col min="7682" max="7682" width="10" customWidth="1"/>
    <col min="7683" max="7683" width="10.140625" customWidth="1"/>
    <col min="7684" max="7684" width="10.42578125" customWidth="1"/>
    <col min="7685" max="7685" width="10" customWidth="1"/>
    <col min="7686" max="7686" width="10.140625" customWidth="1"/>
    <col min="7894" max="7894" width="24.42578125" bestFit="1" customWidth="1"/>
    <col min="7895" max="7895" width="9.5703125" customWidth="1"/>
    <col min="7896" max="7903" width="8.7109375" customWidth="1"/>
    <col min="7904" max="7915" width="9.140625" customWidth="1"/>
    <col min="7918" max="7918" width="9.140625" customWidth="1"/>
    <col min="7920" max="7921" width="9.140625" customWidth="1"/>
    <col min="7927" max="7927" width="9.140625" customWidth="1"/>
    <col min="7930" max="7936" width="9.140625" customWidth="1"/>
    <col min="7937" max="7937" width="10.42578125" customWidth="1"/>
    <col min="7938" max="7938" width="10" customWidth="1"/>
    <col min="7939" max="7939" width="10.140625" customWidth="1"/>
    <col min="7940" max="7940" width="10.42578125" customWidth="1"/>
    <col min="7941" max="7941" width="10" customWidth="1"/>
    <col min="7942" max="7942" width="10.140625" customWidth="1"/>
    <col min="8150" max="8150" width="24.42578125" bestFit="1" customWidth="1"/>
    <col min="8151" max="8151" width="9.5703125" customWidth="1"/>
    <col min="8152" max="8159" width="8.7109375" customWidth="1"/>
    <col min="8160" max="8171" width="9.140625" customWidth="1"/>
    <col min="8174" max="8174" width="9.140625" customWidth="1"/>
    <col min="8176" max="8177" width="9.140625" customWidth="1"/>
    <col min="8183" max="8183" width="9.140625" customWidth="1"/>
    <col min="8186" max="8192" width="9.140625" customWidth="1"/>
    <col min="8193" max="8193" width="10.42578125" customWidth="1"/>
    <col min="8194" max="8194" width="10" customWidth="1"/>
    <col min="8195" max="8195" width="10.140625" customWidth="1"/>
    <col min="8196" max="8196" width="10.42578125" customWidth="1"/>
    <col min="8197" max="8197" width="10" customWidth="1"/>
    <col min="8198" max="8198" width="10.140625" customWidth="1"/>
    <col min="8406" max="8406" width="24.42578125" bestFit="1" customWidth="1"/>
    <col min="8407" max="8407" width="9.5703125" customWidth="1"/>
    <col min="8408" max="8415" width="8.7109375" customWidth="1"/>
    <col min="8416" max="8427" width="9.140625" customWidth="1"/>
    <col min="8430" max="8430" width="9.140625" customWidth="1"/>
    <col min="8432" max="8433" width="9.140625" customWidth="1"/>
    <col min="8439" max="8439" width="9.140625" customWidth="1"/>
    <col min="8442" max="8448" width="9.140625" customWidth="1"/>
    <col min="8449" max="8449" width="10.42578125" customWidth="1"/>
    <col min="8450" max="8450" width="10" customWidth="1"/>
    <col min="8451" max="8451" width="10.140625" customWidth="1"/>
    <col min="8452" max="8452" width="10.42578125" customWidth="1"/>
    <col min="8453" max="8453" width="10" customWidth="1"/>
    <col min="8454" max="8454" width="10.140625" customWidth="1"/>
    <col min="8662" max="8662" width="24.42578125" bestFit="1" customWidth="1"/>
    <col min="8663" max="8663" width="9.5703125" customWidth="1"/>
    <col min="8664" max="8671" width="8.7109375" customWidth="1"/>
    <col min="8672" max="8683" width="9.140625" customWidth="1"/>
    <col min="8686" max="8686" width="9.140625" customWidth="1"/>
    <col min="8688" max="8689" width="9.140625" customWidth="1"/>
    <col min="8695" max="8695" width="9.140625" customWidth="1"/>
    <col min="8698" max="8704" width="9.140625" customWidth="1"/>
    <col min="8705" max="8705" width="10.42578125" customWidth="1"/>
    <col min="8706" max="8706" width="10" customWidth="1"/>
    <col min="8707" max="8707" width="10.140625" customWidth="1"/>
    <col min="8708" max="8708" width="10.42578125" customWidth="1"/>
    <col min="8709" max="8709" width="10" customWidth="1"/>
    <col min="8710" max="8710" width="10.140625" customWidth="1"/>
    <col min="8918" max="8918" width="24.42578125" bestFit="1" customWidth="1"/>
    <col min="8919" max="8919" width="9.5703125" customWidth="1"/>
    <col min="8920" max="8927" width="8.7109375" customWidth="1"/>
    <col min="8928" max="8939" width="9.140625" customWidth="1"/>
    <col min="8942" max="8942" width="9.140625" customWidth="1"/>
    <col min="8944" max="8945" width="9.140625" customWidth="1"/>
    <col min="8951" max="8951" width="9.140625" customWidth="1"/>
    <col min="8954" max="8960" width="9.140625" customWidth="1"/>
    <col min="8961" max="8961" width="10.42578125" customWidth="1"/>
    <col min="8962" max="8962" width="10" customWidth="1"/>
    <col min="8963" max="8963" width="10.140625" customWidth="1"/>
    <col min="8964" max="8964" width="10.42578125" customWidth="1"/>
    <col min="8965" max="8965" width="10" customWidth="1"/>
    <col min="8966" max="8966" width="10.140625" customWidth="1"/>
    <col min="9174" max="9174" width="24.42578125" bestFit="1" customWidth="1"/>
    <col min="9175" max="9175" width="9.5703125" customWidth="1"/>
    <col min="9176" max="9183" width="8.7109375" customWidth="1"/>
    <col min="9184" max="9195" width="9.140625" customWidth="1"/>
    <col min="9198" max="9198" width="9.140625" customWidth="1"/>
    <col min="9200" max="9201" width="9.140625" customWidth="1"/>
    <col min="9207" max="9207" width="9.140625" customWidth="1"/>
    <col min="9210" max="9216" width="9.140625" customWidth="1"/>
    <col min="9217" max="9217" width="10.42578125" customWidth="1"/>
    <col min="9218" max="9218" width="10" customWidth="1"/>
    <col min="9219" max="9219" width="10.140625" customWidth="1"/>
    <col min="9220" max="9220" width="10.42578125" customWidth="1"/>
    <col min="9221" max="9221" width="10" customWidth="1"/>
    <col min="9222" max="9222" width="10.140625" customWidth="1"/>
    <col min="9430" max="9430" width="24.42578125" bestFit="1" customWidth="1"/>
    <col min="9431" max="9431" width="9.5703125" customWidth="1"/>
    <col min="9432" max="9439" width="8.7109375" customWidth="1"/>
    <col min="9440" max="9451" width="9.140625" customWidth="1"/>
    <col min="9454" max="9454" width="9.140625" customWidth="1"/>
    <col min="9456" max="9457" width="9.140625" customWidth="1"/>
    <col min="9463" max="9463" width="9.140625" customWidth="1"/>
    <col min="9466" max="9472" width="9.140625" customWidth="1"/>
    <col min="9473" max="9473" width="10.42578125" customWidth="1"/>
    <col min="9474" max="9474" width="10" customWidth="1"/>
    <col min="9475" max="9475" width="10.140625" customWidth="1"/>
    <col min="9476" max="9476" width="10.42578125" customWidth="1"/>
    <col min="9477" max="9477" width="10" customWidth="1"/>
    <col min="9478" max="9478" width="10.140625" customWidth="1"/>
    <col min="9686" max="9686" width="24.42578125" bestFit="1" customWidth="1"/>
    <col min="9687" max="9687" width="9.5703125" customWidth="1"/>
    <col min="9688" max="9695" width="8.7109375" customWidth="1"/>
    <col min="9696" max="9707" width="9.140625" customWidth="1"/>
    <col min="9710" max="9710" width="9.140625" customWidth="1"/>
    <col min="9712" max="9713" width="9.140625" customWidth="1"/>
    <col min="9719" max="9719" width="9.140625" customWidth="1"/>
    <col min="9722" max="9728" width="9.140625" customWidth="1"/>
    <col min="9729" max="9729" width="10.42578125" customWidth="1"/>
    <col min="9730" max="9730" width="10" customWidth="1"/>
    <col min="9731" max="9731" width="10.140625" customWidth="1"/>
    <col min="9732" max="9732" width="10.42578125" customWidth="1"/>
    <col min="9733" max="9733" width="10" customWidth="1"/>
    <col min="9734" max="9734" width="10.140625" customWidth="1"/>
    <col min="9942" max="9942" width="24.42578125" bestFit="1" customWidth="1"/>
    <col min="9943" max="9943" width="9.5703125" customWidth="1"/>
    <col min="9944" max="9951" width="8.7109375" customWidth="1"/>
    <col min="9952" max="9963" width="9.140625" customWidth="1"/>
    <col min="9966" max="9966" width="9.140625" customWidth="1"/>
    <col min="9968" max="9969" width="9.140625" customWidth="1"/>
    <col min="9975" max="9975" width="9.140625" customWidth="1"/>
    <col min="9978" max="9984" width="9.140625" customWidth="1"/>
    <col min="9985" max="9985" width="10.42578125" customWidth="1"/>
    <col min="9986" max="9986" width="10" customWidth="1"/>
    <col min="9987" max="9987" width="10.140625" customWidth="1"/>
    <col min="9988" max="9988" width="10.42578125" customWidth="1"/>
    <col min="9989" max="9989" width="10" customWidth="1"/>
    <col min="9990" max="9990" width="10.140625" customWidth="1"/>
    <col min="10198" max="10198" width="24.42578125" bestFit="1" customWidth="1"/>
    <col min="10199" max="10199" width="9.5703125" customWidth="1"/>
    <col min="10200" max="10207" width="8.7109375" customWidth="1"/>
    <col min="10208" max="10219" width="9.140625" customWidth="1"/>
    <col min="10222" max="10222" width="9.140625" customWidth="1"/>
    <col min="10224" max="10225" width="9.140625" customWidth="1"/>
    <col min="10231" max="10231" width="9.140625" customWidth="1"/>
    <col min="10234" max="10240" width="9.140625" customWidth="1"/>
    <col min="10241" max="10241" width="10.42578125" customWidth="1"/>
    <col min="10242" max="10242" width="10" customWidth="1"/>
    <col min="10243" max="10243" width="10.140625" customWidth="1"/>
    <col min="10244" max="10244" width="10.42578125" customWidth="1"/>
    <col min="10245" max="10245" width="10" customWidth="1"/>
    <col min="10246" max="10246" width="10.140625" customWidth="1"/>
    <col min="10454" max="10454" width="24.42578125" bestFit="1" customWidth="1"/>
    <col min="10455" max="10455" width="9.5703125" customWidth="1"/>
    <col min="10456" max="10463" width="8.7109375" customWidth="1"/>
    <col min="10464" max="10475" width="9.140625" customWidth="1"/>
    <col min="10478" max="10478" width="9.140625" customWidth="1"/>
    <col min="10480" max="10481" width="9.140625" customWidth="1"/>
    <col min="10487" max="10487" width="9.140625" customWidth="1"/>
    <col min="10490" max="10496" width="9.140625" customWidth="1"/>
    <col min="10497" max="10497" width="10.42578125" customWidth="1"/>
    <col min="10498" max="10498" width="10" customWidth="1"/>
    <col min="10499" max="10499" width="10.140625" customWidth="1"/>
    <col min="10500" max="10500" width="10.42578125" customWidth="1"/>
    <col min="10501" max="10501" width="10" customWidth="1"/>
    <col min="10502" max="10502" width="10.140625" customWidth="1"/>
    <col min="10710" max="10710" width="24.42578125" bestFit="1" customWidth="1"/>
    <col min="10711" max="10711" width="9.5703125" customWidth="1"/>
    <col min="10712" max="10719" width="8.7109375" customWidth="1"/>
    <col min="10720" max="10731" width="9.140625" customWidth="1"/>
    <col min="10734" max="10734" width="9.140625" customWidth="1"/>
    <col min="10736" max="10737" width="9.140625" customWidth="1"/>
    <col min="10743" max="10743" width="9.140625" customWidth="1"/>
    <col min="10746" max="10752" width="9.140625" customWidth="1"/>
    <col min="10753" max="10753" width="10.42578125" customWidth="1"/>
    <col min="10754" max="10754" width="10" customWidth="1"/>
    <col min="10755" max="10755" width="10.140625" customWidth="1"/>
    <col min="10756" max="10756" width="10.42578125" customWidth="1"/>
    <col min="10757" max="10757" width="10" customWidth="1"/>
    <col min="10758" max="10758" width="10.140625" customWidth="1"/>
    <col min="10966" max="10966" width="24.42578125" bestFit="1" customWidth="1"/>
    <col min="10967" max="10967" width="9.5703125" customWidth="1"/>
    <col min="10968" max="10975" width="8.7109375" customWidth="1"/>
    <col min="10976" max="10987" width="9.140625" customWidth="1"/>
    <col min="10990" max="10990" width="9.140625" customWidth="1"/>
    <col min="10992" max="10993" width="9.140625" customWidth="1"/>
    <col min="10999" max="10999" width="9.140625" customWidth="1"/>
    <col min="11002" max="11008" width="9.140625" customWidth="1"/>
    <col min="11009" max="11009" width="10.42578125" customWidth="1"/>
    <col min="11010" max="11010" width="10" customWidth="1"/>
    <col min="11011" max="11011" width="10.140625" customWidth="1"/>
    <col min="11012" max="11012" width="10.42578125" customWidth="1"/>
    <col min="11013" max="11013" width="10" customWidth="1"/>
    <col min="11014" max="11014" width="10.140625" customWidth="1"/>
    <col min="11222" max="11222" width="24.42578125" bestFit="1" customWidth="1"/>
    <col min="11223" max="11223" width="9.5703125" customWidth="1"/>
    <col min="11224" max="11231" width="8.7109375" customWidth="1"/>
    <col min="11232" max="11243" width="9.140625" customWidth="1"/>
    <col min="11246" max="11246" width="9.140625" customWidth="1"/>
    <col min="11248" max="11249" width="9.140625" customWidth="1"/>
    <col min="11255" max="11255" width="9.140625" customWidth="1"/>
    <col min="11258" max="11264" width="9.140625" customWidth="1"/>
    <col min="11265" max="11265" width="10.42578125" customWidth="1"/>
    <col min="11266" max="11266" width="10" customWidth="1"/>
    <col min="11267" max="11267" width="10.140625" customWidth="1"/>
    <col min="11268" max="11268" width="10.42578125" customWidth="1"/>
    <col min="11269" max="11269" width="10" customWidth="1"/>
    <col min="11270" max="11270" width="10.140625" customWidth="1"/>
    <col min="11478" max="11478" width="24.42578125" bestFit="1" customWidth="1"/>
    <col min="11479" max="11479" width="9.5703125" customWidth="1"/>
    <col min="11480" max="11487" width="8.7109375" customWidth="1"/>
    <col min="11488" max="11499" width="9.140625" customWidth="1"/>
    <col min="11502" max="11502" width="9.140625" customWidth="1"/>
    <col min="11504" max="11505" width="9.140625" customWidth="1"/>
    <col min="11511" max="11511" width="9.140625" customWidth="1"/>
    <col min="11514" max="11520" width="9.140625" customWidth="1"/>
    <col min="11521" max="11521" width="10.42578125" customWidth="1"/>
    <col min="11522" max="11522" width="10" customWidth="1"/>
    <col min="11523" max="11523" width="10.140625" customWidth="1"/>
    <col min="11524" max="11524" width="10.42578125" customWidth="1"/>
    <col min="11525" max="11525" width="10" customWidth="1"/>
    <col min="11526" max="11526" width="10.140625" customWidth="1"/>
    <col min="11734" max="11734" width="24.42578125" bestFit="1" customWidth="1"/>
    <col min="11735" max="11735" width="9.5703125" customWidth="1"/>
    <col min="11736" max="11743" width="8.7109375" customWidth="1"/>
    <col min="11744" max="11755" width="9.140625" customWidth="1"/>
    <col min="11758" max="11758" width="9.140625" customWidth="1"/>
    <col min="11760" max="11761" width="9.140625" customWidth="1"/>
    <col min="11767" max="11767" width="9.140625" customWidth="1"/>
    <col min="11770" max="11776" width="9.140625" customWidth="1"/>
    <col min="11777" max="11777" width="10.42578125" customWidth="1"/>
    <col min="11778" max="11778" width="10" customWidth="1"/>
    <col min="11779" max="11779" width="10.140625" customWidth="1"/>
    <col min="11780" max="11780" width="10.42578125" customWidth="1"/>
    <col min="11781" max="11781" width="10" customWidth="1"/>
    <col min="11782" max="11782" width="10.140625" customWidth="1"/>
    <col min="11990" max="11990" width="24.42578125" bestFit="1" customWidth="1"/>
    <col min="11991" max="11991" width="9.5703125" customWidth="1"/>
    <col min="11992" max="11999" width="8.7109375" customWidth="1"/>
    <col min="12000" max="12011" width="9.140625" customWidth="1"/>
    <col min="12014" max="12014" width="9.140625" customWidth="1"/>
    <col min="12016" max="12017" width="9.140625" customWidth="1"/>
    <col min="12023" max="12023" width="9.140625" customWidth="1"/>
    <col min="12026" max="12032" width="9.140625" customWidth="1"/>
    <col min="12033" max="12033" width="10.42578125" customWidth="1"/>
    <col min="12034" max="12034" width="10" customWidth="1"/>
    <col min="12035" max="12035" width="10.140625" customWidth="1"/>
    <col min="12036" max="12036" width="10.42578125" customWidth="1"/>
    <col min="12037" max="12037" width="10" customWidth="1"/>
    <col min="12038" max="12038" width="10.140625" customWidth="1"/>
    <col min="12246" max="12246" width="24.42578125" bestFit="1" customWidth="1"/>
    <col min="12247" max="12247" width="9.5703125" customWidth="1"/>
    <col min="12248" max="12255" width="8.7109375" customWidth="1"/>
    <col min="12256" max="12267" width="9.140625" customWidth="1"/>
    <col min="12270" max="12270" width="9.140625" customWidth="1"/>
    <col min="12272" max="12273" width="9.140625" customWidth="1"/>
    <col min="12279" max="12279" width="9.140625" customWidth="1"/>
    <col min="12282" max="12288" width="9.140625" customWidth="1"/>
    <col min="12289" max="12289" width="10.42578125" customWidth="1"/>
    <col min="12290" max="12290" width="10" customWidth="1"/>
    <col min="12291" max="12291" width="10.140625" customWidth="1"/>
    <col min="12292" max="12292" width="10.42578125" customWidth="1"/>
    <col min="12293" max="12293" width="10" customWidth="1"/>
    <col min="12294" max="12294" width="10.140625" customWidth="1"/>
    <col min="12502" max="12502" width="24.42578125" bestFit="1" customWidth="1"/>
    <col min="12503" max="12503" width="9.5703125" customWidth="1"/>
    <col min="12504" max="12511" width="8.7109375" customWidth="1"/>
    <col min="12512" max="12523" width="9.140625" customWidth="1"/>
    <col min="12526" max="12526" width="9.140625" customWidth="1"/>
    <col min="12528" max="12529" width="9.140625" customWidth="1"/>
    <col min="12535" max="12535" width="9.140625" customWidth="1"/>
    <col min="12538" max="12544" width="9.140625" customWidth="1"/>
    <col min="12545" max="12545" width="10.42578125" customWidth="1"/>
    <col min="12546" max="12546" width="10" customWidth="1"/>
    <col min="12547" max="12547" width="10.140625" customWidth="1"/>
    <col min="12548" max="12548" width="10.42578125" customWidth="1"/>
    <col min="12549" max="12549" width="10" customWidth="1"/>
    <col min="12550" max="12550" width="10.140625" customWidth="1"/>
    <col min="12758" max="12758" width="24.42578125" bestFit="1" customWidth="1"/>
    <col min="12759" max="12759" width="9.5703125" customWidth="1"/>
    <col min="12760" max="12767" width="8.7109375" customWidth="1"/>
    <col min="12768" max="12779" width="9.140625" customWidth="1"/>
    <col min="12782" max="12782" width="9.140625" customWidth="1"/>
    <col min="12784" max="12785" width="9.140625" customWidth="1"/>
    <col min="12791" max="12791" width="9.140625" customWidth="1"/>
    <col min="12794" max="12800" width="9.140625" customWidth="1"/>
    <col min="12801" max="12801" width="10.42578125" customWidth="1"/>
    <col min="12802" max="12802" width="10" customWidth="1"/>
    <col min="12803" max="12803" width="10.140625" customWidth="1"/>
    <col min="12804" max="12804" width="10.42578125" customWidth="1"/>
    <col min="12805" max="12805" width="10" customWidth="1"/>
    <col min="12806" max="12806" width="10.140625" customWidth="1"/>
    <col min="13014" max="13014" width="24.42578125" bestFit="1" customWidth="1"/>
    <col min="13015" max="13015" width="9.5703125" customWidth="1"/>
    <col min="13016" max="13023" width="8.7109375" customWidth="1"/>
    <col min="13024" max="13035" width="9.140625" customWidth="1"/>
    <col min="13038" max="13038" width="9.140625" customWidth="1"/>
    <col min="13040" max="13041" width="9.140625" customWidth="1"/>
    <col min="13047" max="13047" width="9.140625" customWidth="1"/>
    <col min="13050" max="13056" width="9.140625" customWidth="1"/>
    <col min="13057" max="13057" width="10.42578125" customWidth="1"/>
    <col min="13058" max="13058" width="10" customWidth="1"/>
    <col min="13059" max="13059" width="10.140625" customWidth="1"/>
    <col min="13060" max="13060" width="10.42578125" customWidth="1"/>
    <col min="13061" max="13061" width="10" customWidth="1"/>
    <col min="13062" max="13062" width="10.140625" customWidth="1"/>
    <col min="13270" max="13270" width="24.42578125" bestFit="1" customWidth="1"/>
    <col min="13271" max="13271" width="9.5703125" customWidth="1"/>
    <col min="13272" max="13279" width="8.7109375" customWidth="1"/>
    <col min="13280" max="13291" width="9.140625" customWidth="1"/>
    <col min="13294" max="13294" width="9.140625" customWidth="1"/>
    <col min="13296" max="13297" width="9.140625" customWidth="1"/>
    <col min="13303" max="13303" width="9.140625" customWidth="1"/>
    <col min="13306" max="13312" width="9.140625" customWidth="1"/>
    <col min="13313" max="13313" width="10.42578125" customWidth="1"/>
    <col min="13314" max="13314" width="10" customWidth="1"/>
    <col min="13315" max="13315" width="10.140625" customWidth="1"/>
    <col min="13316" max="13316" width="10.42578125" customWidth="1"/>
    <col min="13317" max="13317" width="10" customWidth="1"/>
    <col min="13318" max="13318" width="10.140625" customWidth="1"/>
    <col min="13526" max="13526" width="24.42578125" bestFit="1" customWidth="1"/>
    <col min="13527" max="13527" width="9.5703125" customWidth="1"/>
    <col min="13528" max="13535" width="8.7109375" customWidth="1"/>
    <col min="13536" max="13547" width="9.140625" customWidth="1"/>
    <col min="13550" max="13550" width="9.140625" customWidth="1"/>
    <col min="13552" max="13553" width="9.140625" customWidth="1"/>
    <col min="13559" max="13559" width="9.140625" customWidth="1"/>
    <col min="13562" max="13568" width="9.140625" customWidth="1"/>
    <col min="13569" max="13569" width="10.42578125" customWidth="1"/>
    <col min="13570" max="13570" width="10" customWidth="1"/>
    <col min="13571" max="13571" width="10.140625" customWidth="1"/>
    <col min="13572" max="13572" width="10.42578125" customWidth="1"/>
    <col min="13573" max="13573" width="10" customWidth="1"/>
    <col min="13574" max="13574" width="10.140625" customWidth="1"/>
    <col min="13782" max="13782" width="24.42578125" bestFit="1" customWidth="1"/>
    <col min="13783" max="13783" width="9.5703125" customWidth="1"/>
    <col min="13784" max="13791" width="8.7109375" customWidth="1"/>
    <col min="13792" max="13803" width="9.140625" customWidth="1"/>
    <col min="13806" max="13806" width="9.140625" customWidth="1"/>
    <col min="13808" max="13809" width="9.140625" customWidth="1"/>
    <col min="13815" max="13815" width="9.140625" customWidth="1"/>
    <col min="13818" max="13824" width="9.140625" customWidth="1"/>
    <col min="13825" max="13825" width="10.42578125" customWidth="1"/>
    <col min="13826" max="13826" width="10" customWidth="1"/>
    <col min="13827" max="13827" width="10.140625" customWidth="1"/>
    <col min="13828" max="13828" width="10.42578125" customWidth="1"/>
    <col min="13829" max="13829" width="10" customWidth="1"/>
    <col min="13830" max="13830" width="10.140625" customWidth="1"/>
    <col min="14038" max="14038" width="24.42578125" bestFit="1" customWidth="1"/>
    <col min="14039" max="14039" width="9.5703125" customWidth="1"/>
    <col min="14040" max="14047" width="8.7109375" customWidth="1"/>
    <col min="14048" max="14059" width="9.140625" customWidth="1"/>
    <col min="14062" max="14062" width="9.140625" customWidth="1"/>
    <col min="14064" max="14065" width="9.140625" customWidth="1"/>
    <col min="14071" max="14071" width="9.140625" customWidth="1"/>
    <col min="14074" max="14080" width="9.140625" customWidth="1"/>
    <col min="14081" max="14081" width="10.42578125" customWidth="1"/>
    <col min="14082" max="14082" width="10" customWidth="1"/>
    <col min="14083" max="14083" width="10.140625" customWidth="1"/>
    <col min="14084" max="14084" width="10.42578125" customWidth="1"/>
    <col min="14085" max="14085" width="10" customWidth="1"/>
    <col min="14086" max="14086" width="10.140625" customWidth="1"/>
    <col min="14294" max="14294" width="24.42578125" bestFit="1" customWidth="1"/>
    <col min="14295" max="14295" width="9.5703125" customWidth="1"/>
    <col min="14296" max="14303" width="8.7109375" customWidth="1"/>
    <col min="14304" max="14315" width="9.140625" customWidth="1"/>
    <col min="14318" max="14318" width="9.140625" customWidth="1"/>
    <col min="14320" max="14321" width="9.140625" customWidth="1"/>
    <col min="14327" max="14327" width="9.140625" customWidth="1"/>
    <col min="14330" max="14336" width="9.140625" customWidth="1"/>
    <col min="14337" max="14337" width="10.42578125" customWidth="1"/>
    <col min="14338" max="14338" width="10" customWidth="1"/>
    <col min="14339" max="14339" width="10.140625" customWidth="1"/>
    <col min="14340" max="14340" width="10.42578125" customWidth="1"/>
    <col min="14341" max="14341" width="10" customWidth="1"/>
    <col min="14342" max="14342" width="10.140625" customWidth="1"/>
    <col min="14550" max="14550" width="24.42578125" bestFit="1" customWidth="1"/>
    <col min="14551" max="14551" width="9.5703125" customWidth="1"/>
    <col min="14552" max="14559" width="8.7109375" customWidth="1"/>
    <col min="14560" max="14571" width="9.140625" customWidth="1"/>
    <col min="14574" max="14574" width="9.140625" customWidth="1"/>
    <col min="14576" max="14577" width="9.140625" customWidth="1"/>
    <col min="14583" max="14583" width="9.140625" customWidth="1"/>
    <col min="14586" max="14592" width="9.140625" customWidth="1"/>
    <col min="14593" max="14593" width="10.42578125" customWidth="1"/>
    <col min="14594" max="14594" width="10" customWidth="1"/>
    <col min="14595" max="14595" width="10.140625" customWidth="1"/>
    <col min="14596" max="14596" width="10.42578125" customWidth="1"/>
    <col min="14597" max="14597" width="10" customWidth="1"/>
    <col min="14598" max="14598" width="10.140625" customWidth="1"/>
    <col min="14806" max="14806" width="24.42578125" bestFit="1" customWidth="1"/>
    <col min="14807" max="14807" width="9.5703125" customWidth="1"/>
    <col min="14808" max="14815" width="8.7109375" customWidth="1"/>
    <col min="14816" max="14827" width="9.140625" customWidth="1"/>
    <col min="14830" max="14830" width="9.140625" customWidth="1"/>
    <col min="14832" max="14833" width="9.140625" customWidth="1"/>
    <col min="14839" max="14839" width="9.140625" customWidth="1"/>
    <col min="14842" max="14848" width="9.140625" customWidth="1"/>
    <col min="14849" max="14849" width="10.42578125" customWidth="1"/>
    <col min="14850" max="14850" width="10" customWidth="1"/>
    <col min="14851" max="14851" width="10.140625" customWidth="1"/>
    <col min="14852" max="14852" width="10.42578125" customWidth="1"/>
    <col min="14853" max="14853" width="10" customWidth="1"/>
    <col min="14854" max="14854" width="10.140625" customWidth="1"/>
    <col min="15062" max="15062" width="24.42578125" bestFit="1" customWidth="1"/>
    <col min="15063" max="15063" width="9.5703125" customWidth="1"/>
    <col min="15064" max="15071" width="8.7109375" customWidth="1"/>
    <col min="15072" max="15083" width="9.140625" customWidth="1"/>
    <col min="15086" max="15086" width="9.140625" customWidth="1"/>
    <col min="15088" max="15089" width="9.140625" customWidth="1"/>
    <col min="15095" max="15095" width="9.140625" customWidth="1"/>
    <col min="15098" max="15104" width="9.140625" customWidth="1"/>
    <col min="15105" max="15105" width="10.42578125" customWidth="1"/>
    <col min="15106" max="15106" width="10" customWidth="1"/>
    <col min="15107" max="15107" width="10.140625" customWidth="1"/>
    <col min="15108" max="15108" width="10.42578125" customWidth="1"/>
    <col min="15109" max="15109" width="10" customWidth="1"/>
    <col min="15110" max="15110" width="10.140625" customWidth="1"/>
    <col min="15318" max="15318" width="24.42578125" bestFit="1" customWidth="1"/>
    <col min="15319" max="15319" width="9.5703125" customWidth="1"/>
    <col min="15320" max="15327" width="8.7109375" customWidth="1"/>
    <col min="15328" max="15339" width="9.140625" customWidth="1"/>
    <col min="15342" max="15342" width="9.140625" customWidth="1"/>
    <col min="15344" max="15345" width="9.140625" customWidth="1"/>
    <col min="15351" max="15351" width="9.140625" customWidth="1"/>
    <col min="15354" max="15360" width="9.140625" customWidth="1"/>
    <col min="15361" max="15361" width="10.42578125" customWidth="1"/>
    <col min="15362" max="15362" width="10" customWidth="1"/>
    <col min="15363" max="15363" width="10.140625" customWidth="1"/>
    <col min="15364" max="15364" width="10.42578125" customWidth="1"/>
    <col min="15365" max="15365" width="10" customWidth="1"/>
    <col min="15366" max="15366" width="10.140625" customWidth="1"/>
    <col min="15574" max="15574" width="24.42578125" bestFit="1" customWidth="1"/>
    <col min="15575" max="15575" width="9.5703125" customWidth="1"/>
    <col min="15576" max="15583" width="8.7109375" customWidth="1"/>
    <col min="15584" max="15595" width="9.140625" customWidth="1"/>
    <col min="15598" max="15598" width="9.140625" customWidth="1"/>
    <col min="15600" max="15601" width="9.140625" customWidth="1"/>
    <col min="15607" max="15607" width="9.140625" customWidth="1"/>
    <col min="15610" max="15616" width="9.140625" customWidth="1"/>
    <col min="15617" max="15617" width="10.42578125" customWidth="1"/>
    <col min="15618" max="15618" width="10" customWidth="1"/>
    <col min="15619" max="15619" width="10.140625" customWidth="1"/>
    <col min="15620" max="15620" width="10.42578125" customWidth="1"/>
    <col min="15621" max="15621" width="10" customWidth="1"/>
    <col min="15622" max="15622" width="10.140625" customWidth="1"/>
    <col min="15830" max="15830" width="24.42578125" bestFit="1" customWidth="1"/>
    <col min="15831" max="15831" width="9.5703125" customWidth="1"/>
    <col min="15832" max="15839" width="8.7109375" customWidth="1"/>
    <col min="15840" max="15851" width="9.140625" customWidth="1"/>
    <col min="15854" max="15854" width="9.140625" customWidth="1"/>
    <col min="15856" max="15857" width="9.140625" customWidth="1"/>
    <col min="15863" max="15863" width="9.140625" customWidth="1"/>
    <col min="15866" max="15872" width="9.140625" customWidth="1"/>
    <col min="15873" max="15873" width="10.42578125" customWidth="1"/>
    <col min="15874" max="15874" width="10" customWidth="1"/>
    <col min="15875" max="15875" width="10.140625" customWidth="1"/>
    <col min="15876" max="15876" width="10.42578125" customWidth="1"/>
    <col min="15877" max="15877" width="10" customWidth="1"/>
    <col min="15878" max="15878" width="10.140625" customWidth="1"/>
    <col min="16086" max="16086" width="24.42578125" bestFit="1" customWidth="1"/>
    <col min="16087" max="16087" width="9.5703125" customWidth="1"/>
    <col min="16088" max="16095" width="8.7109375" customWidth="1"/>
    <col min="16096" max="16107" width="9.140625" customWidth="1"/>
    <col min="16110" max="16110" width="9.140625" customWidth="1"/>
    <col min="16112" max="16113" width="9.140625" customWidth="1"/>
    <col min="16119" max="16119" width="9.140625" customWidth="1"/>
    <col min="16122" max="16128" width="9.140625" customWidth="1"/>
    <col min="16129" max="16129" width="10.42578125" customWidth="1"/>
    <col min="16130" max="16130" width="10" customWidth="1"/>
    <col min="16131" max="16131" width="10.140625" customWidth="1"/>
    <col min="16132" max="16132" width="10.42578125" customWidth="1"/>
    <col min="16133" max="16133" width="10" customWidth="1"/>
    <col min="16134" max="16134" width="10.140625" customWidth="1"/>
  </cols>
  <sheetData>
    <row r="1" spans="1:19" ht="18.75" customHeight="1" x14ac:dyDescent="0.25">
      <c r="A1" s="219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177"/>
      <c r="L1" s="177"/>
      <c r="M1" s="177"/>
      <c r="N1" s="177"/>
      <c r="O1" s="177"/>
      <c r="P1" s="177"/>
      <c r="Q1" s="177"/>
      <c r="R1" s="177"/>
      <c r="S1" s="177"/>
    </row>
    <row r="2" spans="1:19" ht="15.75" customHeight="1" x14ac:dyDescent="0.25">
      <c r="A2" s="223"/>
      <c r="B2" s="220">
        <v>2019</v>
      </c>
      <c r="C2" s="221"/>
      <c r="D2" s="221"/>
      <c r="E2" s="221"/>
      <c r="F2" s="221"/>
      <c r="G2" s="221"/>
      <c r="H2" s="221"/>
      <c r="I2" s="221"/>
      <c r="J2" s="221"/>
      <c r="K2" s="220">
        <v>2020</v>
      </c>
      <c r="L2" s="221"/>
      <c r="M2" s="221"/>
      <c r="N2" s="221"/>
      <c r="O2" s="221"/>
      <c r="P2" s="221"/>
      <c r="Q2" s="221"/>
      <c r="R2" s="221"/>
      <c r="S2" s="221"/>
    </row>
    <row r="3" spans="1:19" ht="15.75" customHeight="1" x14ac:dyDescent="0.25">
      <c r="A3" s="224"/>
      <c r="B3" s="222" t="s">
        <v>4</v>
      </c>
      <c r="C3" s="222"/>
      <c r="D3" s="222"/>
      <c r="E3" s="222" t="s">
        <v>8</v>
      </c>
      <c r="F3" s="222"/>
      <c r="G3" s="222"/>
      <c r="H3" s="222" t="s">
        <v>9</v>
      </c>
      <c r="I3" s="222"/>
      <c r="J3" s="222"/>
      <c r="K3" s="222" t="s">
        <v>4</v>
      </c>
      <c r="L3" s="222"/>
      <c r="M3" s="222"/>
      <c r="N3" s="222" t="s">
        <v>8</v>
      </c>
      <c r="O3" s="222"/>
      <c r="P3" s="222"/>
      <c r="Q3" s="222" t="s">
        <v>9</v>
      </c>
      <c r="R3" s="222"/>
      <c r="S3" s="222"/>
    </row>
    <row r="4" spans="1:19" x14ac:dyDescent="0.25">
      <c r="A4" s="111"/>
      <c r="B4" s="112" t="s">
        <v>48</v>
      </c>
      <c r="C4" s="112" t="s">
        <v>49</v>
      </c>
      <c r="D4" s="113" t="s">
        <v>50</v>
      </c>
      <c r="E4" s="112" t="s">
        <v>48</v>
      </c>
      <c r="F4" s="112" t="s">
        <v>49</v>
      </c>
      <c r="G4" s="113" t="s">
        <v>50</v>
      </c>
      <c r="H4" s="112" t="s">
        <v>48</v>
      </c>
      <c r="I4" s="112" t="s">
        <v>49</v>
      </c>
      <c r="J4" s="113" t="s">
        <v>50</v>
      </c>
      <c r="K4" s="112" t="s">
        <v>48</v>
      </c>
      <c r="L4" s="112" t="s">
        <v>49</v>
      </c>
      <c r="M4" s="113" t="s">
        <v>50</v>
      </c>
      <c r="N4" s="112" t="s">
        <v>48</v>
      </c>
      <c r="O4" s="112" t="s">
        <v>49</v>
      </c>
      <c r="P4" s="113" t="s">
        <v>50</v>
      </c>
      <c r="Q4" s="112" t="s">
        <v>48</v>
      </c>
      <c r="R4" s="112" t="s">
        <v>49</v>
      </c>
      <c r="S4" s="113" t="s">
        <v>50</v>
      </c>
    </row>
    <row r="5" spans="1:19" ht="15.75" x14ac:dyDescent="0.25">
      <c r="A5" s="144" t="s">
        <v>51</v>
      </c>
      <c r="B5" s="114">
        <v>65.682299925292995</v>
      </c>
      <c r="C5" s="114">
        <v>46.456275894096407</v>
      </c>
      <c r="D5" s="115">
        <v>62.493312974776941</v>
      </c>
      <c r="E5" s="114">
        <v>41.030001918984972</v>
      </c>
      <c r="F5" s="114">
        <v>55.48716303772305</v>
      </c>
      <c r="G5" s="115">
        <v>43.42798592620116</v>
      </c>
      <c r="H5" s="114">
        <v>53.288050651403331</v>
      </c>
      <c r="I5" s="114">
        <v>50.996666667963943</v>
      </c>
      <c r="J5" s="115">
        <v>52.907982801183607</v>
      </c>
      <c r="K5" s="114">
        <v>58.601846339609445</v>
      </c>
      <c r="L5" s="114">
        <v>59.588988463970814</v>
      </c>
      <c r="M5" s="115">
        <v>58.766350658970666</v>
      </c>
      <c r="N5" s="114">
        <v>35.818331861198089</v>
      </c>
      <c r="O5" s="114">
        <v>66.165905330658788</v>
      </c>
      <c r="P5" s="115">
        <v>40.875665344042304</v>
      </c>
      <c r="Q5" s="114">
        <v>47.210089100403771</v>
      </c>
      <c r="R5" s="114">
        <v>62.877446897314805</v>
      </c>
      <c r="S5" s="115">
        <v>49.821008001506492</v>
      </c>
    </row>
    <row r="6" spans="1:19" ht="15.75" x14ac:dyDescent="0.25">
      <c r="A6" s="73" t="s">
        <v>52</v>
      </c>
      <c r="B6" s="114">
        <v>70.259780753968258</v>
      </c>
      <c r="C6" s="114">
        <v>40.766979461401078</v>
      </c>
      <c r="D6" s="115">
        <v>50.672202397611713</v>
      </c>
      <c r="E6" s="114">
        <v>42.480540293040292</v>
      </c>
      <c r="F6" s="114">
        <v>64.603297431001963</v>
      </c>
      <c r="G6" s="115">
        <v>57.173320222618528</v>
      </c>
      <c r="H6" s="114">
        <v>56.293422290186804</v>
      </c>
      <c r="I6" s="114">
        <v>52.538468567889673</v>
      </c>
      <c r="J6" s="115">
        <v>53.799578130374023</v>
      </c>
      <c r="K6" s="114">
        <v>60.256215495813713</v>
      </c>
      <c r="L6" s="114">
        <v>60.253422943620691</v>
      </c>
      <c r="M6" s="115">
        <v>60.254360828488217</v>
      </c>
      <c r="N6" s="114">
        <v>36.843509124803766</v>
      </c>
      <c r="O6" s="114">
        <v>68.549832594712484</v>
      </c>
      <c r="P6" s="115">
        <v>57.901193310108376</v>
      </c>
      <c r="Q6" s="114">
        <v>48.54986231030874</v>
      </c>
      <c r="R6" s="114">
        <v>64.401627769166595</v>
      </c>
      <c r="S6" s="115">
        <v>59.0777770692983</v>
      </c>
    </row>
    <row r="7" spans="1:19" ht="15.75" x14ac:dyDescent="0.25">
      <c r="A7" s="73" t="s">
        <v>53</v>
      </c>
      <c r="B7" s="116">
        <v>35.311407809983898</v>
      </c>
      <c r="C7" s="116">
        <v>43.648055764594389</v>
      </c>
      <c r="D7" s="117">
        <v>42.597179391931668</v>
      </c>
      <c r="E7" s="116">
        <v>18.038040293040293</v>
      </c>
      <c r="F7" s="116">
        <v>43.497791613775256</v>
      </c>
      <c r="G7" s="117">
        <v>40.288462005220474</v>
      </c>
      <c r="H7" s="116">
        <v>26.627007566658655</v>
      </c>
      <c r="I7" s="116">
        <v>43.572508594845537</v>
      </c>
      <c r="J7" s="117">
        <v>41.436443026237086</v>
      </c>
      <c r="K7" s="116">
        <v>31.822531454053195</v>
      </c>
      <c r="L7" s="116">
        <v>44.442574113471508</v>
      </c>
      <c r="M7" s="117">
        <v>42.850794671921626</v>
      </c>
      <c r="N7" s="116">
        <v>15.51945054945055</v>
      </c>
      <c r="O7" s="116">
        <v>52.869432617543765</v>
      </c>
      <c r="P7" s="117">
        <v>48.17901717901718</v>
      </c>
      <c r="Q7" s="116">
        <v>23.670991001751872</v>
      </c>
      <c r="R7" s="116">
        <v>48.62507714962215</v>
      </c>
      <c r="S7" s="117">
        <v>45.48682078374938</v>
      </c>
    </row>
    <row r="8" spans="1:19" ht="15.75" x14ac:dyDescent="0.25">
      <c r="A8" s="145" t="s">
        <v>74</v>
      </c>
      <c r="B8" s="147">
        <v>64.284184824302173</v>
      </c>
      <c r="C8" s="147">
        <v>43.787317056656391</v>
      </c>
      <c r="D8" s="148">
        <v>55.840040196951449</v>
      </c>
      <c r="E8" s="147">
        <v>39.833286530032453</v>
      </c>
      <c r="F8" s="147">
        <v>50.564085448041581</v>
      </c>
      <c r="G8" s="148">
        <v>44.25407994383</v>
      </c>
      <c r="H8" s="147">
        <v>51.991191759227341</v>
      </c>
      <c r="I8" s="147">
        <v>47.153250849271203</v>
      </c>
      <c r="J8" s="148">
        <v>49.998093437798374</v>
      </c>
      <c r="K8" s="147">
        <v>57.195248226276753</v>
      </c>
      <c r="L8" s="147">
        <v>51.263974840104446</v>
      </c>
      <c r="M8" s="148">
        <v>54.74267591582386</v>
      </c>
      <c r="N8" s="147">
        <v>34.736298753927471</v>
      </c>
      <c r="O8" s="147">
        <v>59.18919540262975</v>
      </c>
      <c r="P8" s="148">
        <v>44.864131391212766</v>
      </c>
      <c r="Q8" s="147">
        <v>45.965773490102116</v>
      </c>
      <c r="R8" s="147">
        <v>55.205817346541529</v>
      </c>
      <c r="S8" s="148">
        <v>49.790723073273455</v>
      </c>
    </row>
    <row r="9" spans="1:19" ht="15.75" x14ac:dyDescent="0.25">
      <c r="A9" s="146" t="s">
        <v>80</v>
      </c>
      <c r="B9" s="118">
        <v>29.270929783950617</v>
      </c>
      <c r="C9" s="143" t="s">
        <v>46</v>
      </c>
      <c r="D9" s="119" t="s">
        <v>46</v>
      </c>
      <c r="E9" s="118">
        <v>8.3642708642708641</v>
      </c>
      <c r="F9" s="143" t="s">
        <v>46</v>
      </c>
      <c r="G9" s="119" t="s">
        <v>46</v>
      </c>
      <c r="H9" s="118">
        <v>17.369717784082425</v>
      </c>
      <c r="I9" s="143" t="s">
        <v>46</v>
      </c>
      <c r="J9" s="119" t="s">
        <v>46</v>
      </c>
      <c r="K9" s="118">
        <v>27.85</v>
      </c>
      <c r="L9" s="143" t="s">
        <v>46</v>
      </c>
      <c r="M9" s="119" t="s">
        <v>46</v>
      </c>
      <c r="N9" s="143">
        <v>8.8000000000000007</v>
      </c>
      <c r="O9" s="143" t="s">
        <v>46</v>
      </c>
      <c r="P9" s="119" t="s">
        <v>46</v>
      </c>
      <c r="Q9" s="143">
        <v>18.3</v>
      </c>
      <c r="R9" s="143" t="s">
        <v>46</v>
      </c>
      <c r="S9" s="119" t="s">
        <v>46</v>
      </c>
    </row>
    <row r="11" spans="1:19" x14ac:dyDescent="0.25">
      <c r="B11" s="120"/>
      <c r="C11" s="120"/>
      <c r="K11" s="120"/>
      <c r="L11" s="120"/>
    </row>
  </sheetData>
  <mergeCells count="10">
    <mergeCell ref="A1:J1"/>
    <mergeCell ref="K2:S2"/>
    <mergeCell ref="K3:M3"/>
    <mergeCell ref="N3:P3"/>
    <mergeCell ref="Q3:S3"/>
    <mergeCell ref="B2:J2"/>
    <mergeCell ref="B3:D3"/>
    <mergeCell ref="E3:G3"/>
    <mergeCell ref="H3:J3"/>
    <mergeCell ref="A2:A3"/>
  </mergeCells>
  <pageMargins left="0.25" right="0.25" top="0.75" bottom="0.75" header="0.3" footer="0.3"/>
  <pageSetup paperSize="8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D3" sqref="B2:D3"/>
    </sheetView>
  </sheetViews>
  <sheetFormatPr defaultRowHeight="15" x14ac:dyDescent="0.25"/>
  <cols>
    <col min="1" max="1" width="27" customWidth="1"/>
    <col min="2" max="4" width="11.7109375" customWidth="1"/>
    <col min="5" max="7" width="11.7109375" style="180" customWidth="1"/>
    <col min="239" max="239" width="27" customWidth="1"/>
    <col min="240" max="252" width="11.7109375" customWidth="1"/>
    <col min="253" max="253" width="11.85546875" customWidth="1"/>
    <col min="254" max="255" width="12.7109375" customWidth="1"/>
    <col min="256" max="256" width="11.42578125" customWidth="1"/>
    <col min="257" max="257" width="11.85546875" customWidth="1"/>
    <col min="495" max="495" width="27" customWidth="1"/>
    <col min="496" max="508" width="11.7109375" customWidth="1"/>
    <col min="509" max="509" width="11.85546875" customWidth="1"/>
    <col min="510" max="511" width="12.7109375" customWidth="1"/>
    <col min="512" max="512" width="11.42578125" customWidth="1"/>
    <col min="513" max="513" width="11.85546875" customWidth="1"/>
    <col min="751" max="751" width="27" customWidth="1"/>
    <col min="752" max="764" width="11.7109375" customWidth="1"/>
    <col min="765" max="765" width="11.85546875" customWidth="1"/>
    <col min="766" max="767" width="12.7109375" customWidth="1"/>
    <col min="768" max="768" width="11.42578125" customWidth="1"/>
    <col min="769" max="769" width="11.85546875" customWidth="1"/>
    <col min="1007" max="1007" width="27" customWidth="1"/>
    <col min="1008" max="1020" width="11.7109375" customWidth="1"/>
    <col min="1021" max="1021" width="11.85546875" customWidth="1"/>
    <col min="1022" max="1023" width="12.7109375" customWidth="1"/>
    <col min="1024" max="1024" width="11.42578125" customWidth="1"/>
    <col min="1025" max="1025" width="11.85546875" customWidth="1"/>
    <col min="1263" max="1263" width="27" customWidth="1"/>
    <col min="1264" max="1276" width="11.7109375" customWidth="1"/>
    <col min="1277" max="1277" width="11.85546875" customWidth="1"/>
    <col min="1278" max="1279" width="12.7109375" customWidth="1"/>
    <col min="1280" max="1280" width="11.42578125" customWidth="1"/>
    <col min="1281" max="1281" width="11.85546875" customWidth="1"/>
    <col min="1519" max="1519" width="27" customWidth="1"/>
    <col min="1520" max="1532" width="11.7109375" customWidth="1"/>
    <col min="1533" max="1533" width="11.85546875" customWidth="1"/>
    <col min="1534" max="1535" width="12.7109375" customWidth="1"/>
    <col min="1536" max="1536" width="11.42578125" customWidth="1"/>
    <col min="1537" max="1537" width="11.85546875" customWidth="1"/>
    <col min="1775" max="1775" width="27" customWidth="1"/>
    <col min="1776" max="1788" width="11.7109375" customWidth="1"/>
    <col min="1789" max="1789" width="11.85546875" customWidth="1"/>
    <col min="1790" max="1791" width="12.7109375" customWidth="1"/>
    <col min="1792" max="1792" width="11.42578125" customWidth="1"/>
    <col min="1793" max="1793" width="11.85546875" customWidth="1"/>
    <col min="2031" max="2031" width="27" customWidth="1"/>
    <col min="2032" max="2044" width="11.7109375" customWidth="1"/>
    <col min="2045" max="2045" width="11.85546875" customWidth="1"/>
    <col min="2046" max="2047" width="12.7109375" customWidth="1"/>
    <col min="2048" max="2048" width="11.42578125" customWidth="1"/>
    <col min="2049" max="2049" width="11.85546875" customWidth="1"/>
    <col min="2287" max="2287" width="27" customWidth="1"/>
    <col min="2288" max="2300" width="11.7109375" customWidth="1"/>
    <col min="2301" max="2301" width="11.85546875" customWidth="1"/>
    <col min="2302" max="2303" width="12.7109375" customWidth="1"/>
    <col min="2304" max="2304" width="11.42578125" customWidth="1"/>
    <col min="2305" max="2305" width="11.85546875" customWidth="1"/>
    <col min="2543" max="2543" width="27" customWidth="1"/>
    <col min="2544" max="2556" width="11.7109375" customWidth="1"/>
    <col min="2557" max="2557" width="11.85546875" customWidth="1"/>
    <col min="2558" max="2559" width="12.7109375" customWidth="1"/>
    <col min="2560" max="2560" width="11.42578125" customWidth="1"/>
    <col min="2561" max="2561" width="11.85546875" customWidth="1"/>
    <col min="2799" max="2799" width="27" customWidth="1"/>
    <col min="2800" max="2812" width="11.7109375" customWidth="1"/>
    <col min="2813" max="2813" width="11.85546875" customWidth="1"/>
    <col min="2814" max="2815" width="12.7109375" customWidth="1"/>
    <col min="2816" max="2816" width="11.42578125" customWidth="1"/>
    <col min="2817" max="2817" width="11.85546875" customWidth="1"/>
    <col min="3055" max="3055" width="27" customWidth="1"/>
    <col min="3056" max="3068" width="11.7109375" customWidth="1"/>
    <col min="3069" max="3069" width="11.85546875" customWidth="1"/>
    <col min="3070" max="3071" width="12.7109375" customWidth="1"/>
    <col min="3072" max="3072" width="11.42578125" customWidth="1"/>
    <col min="3073" max="3073" width="11.85546875" customWidth="1"/>
    <col min="3311" max="3311" width="27" customWidth="1"/>
    <col min="3312" max="3324" width="11.7109375" customWidth="1"/>
    <col min="3325" max="3325" width="11.85546875" customWidth="1"/>
    <col min="3326" max="3327" width="12.7109375" customWidth="1"/>
    <col min="3328" max="3328" width="11.42578125" customWidth="1"/>
    <col min="3329" max="3329" width="11.85546875" customWidth="1"/>
    <col min="3567" max="3567" width="27" customWidth="1"/>
    <col min="3568" max="3580" width="11.7109375" customWidth="1"/>
    <col min="3581" max="3581" width="11.85546875" customWidth="1"/>
    <col min="3582" max="3583" width="12.7109375" customWidth="1"/>
    <col min="3584" max="3584" width="11.42578125" customWidth="1"/>
    <col min="3585" max="3585" width="11.85546875" customWidth="1"/>
    <col min="3823" max="3823" width="27" customWidth="1"/>
    <col min="3824" max="3836" width="11.7109375" customWidth="1"/>
    <col min="3837" max="3837" width="11.85546875" customWidth="1"/>
    <col min="3838" max="3839" width="12.7109375" customWidth="1"/>
    <col min="3840" max="3840" width="11.42578125" customWidth="1"/>
    <col min="3841" max="3841" width="11.85546875" customWidth="1"/>
    <col min="4079" max="4079" width="27" customWidth="1"/>
    <col min="4080" max="4092" width="11.7109375" customWidth="1"/>
    <col min="4093" max="4093" width="11.85546875" customWidth="1"/>
    <col min="4094" max="4095" width="12.7109375" customWidth="1"/>
    <col min="4096" max="4096" width="11.42578125" customWidth="1"/>
    <col min="4097" max="4097" width="11.85546875" customWidth="1"/>
    <col min="4335" max="4335" width="27" customWidth="1"/>
    <col min="4336" max="4348" width="11.7109375" customWidth="1"/>
    <col min="4349" max="4349" width="11.85546875" customWidth="1"/>
    <col min="4350" max="4351" width="12.7109375" customWidth="1"/>
    <col min="4352" max="4352" width="11.42578125" customWidth="1"/>
    <col min="4353" max="4353" width="11.85546875" customWidth="1"/>
    <col min="4591" max="4591" width="27" customWidth="1"/>
    <col min="4592" max="4604" width="11.7109375" customWidth="1"/>
    <col min="4605" max="4605" width="11.85546875" customWidth="1"/>
    <col min="4606" max="4607" width="12.7109375" customWidth="1"/>
    <col min="4608" max="4608" width="11.42578125" customWidth="1"/>
    <col min="4609" max="4609" width="11.85546875" customWidth="1"/>
    <col min="4847" max="4847" width="27" customWidth="1"/>
    <col min="4848" max="4860" width="11.7109375" customWidth="1"/>
    <col min="4861" max="4861" width="11.85546875" customWidth="1"/>
    <col min="4862" max="4863" width="12.7109375" customWidth="1"/>
    <col min="4864" max="4864" width="11.42578125" customWidth="1"/>
    <col min="4865" max="4865" width="11.85546875" customWidth="1"/>
    <col min="5103" max="5103" width="27" customWidth="1"/>
    <col min="5104" max="5116" width="11.7109375" customWidth="1"/>
    <col min="5117" max="5117" width="11.85546875" customWidth="1"/>
    <col min="5118" max="5119" width="12.7109375" customWidth="1"/>
    <col min="5120" max="5120" width="11.42578125" customWidth="1"/>
    <col min="5121" max="5121" width="11.85546875" customWidth="1"/>
    <col min="5359" max="5359" width="27" customWidth="1"/>
    <col min="5360" max="5372" width="11.7109375" customWidth="1"/>
    <col min="5373" max="5373" width="11.85546875" customWidth="1"/>
    <col min="5374" max="5375" width="12.7109375" customWidth="1"/>
    <col min="5376" max="5376" width="11.42578125" customWidth="1"/>
    <col min="5377" max="5377" width="11.85546875" customWidth="1"/>
    <col min="5615" max="5615" width="27" customWidth="1"/>
    <col min="5616" max="5628" width="11.7109375" customWidth="1"/>
    <col min="5629" max="5629" width="11.85546875" customWidth="1"/>
    <col min="5630" max="5631" width="12.7109375" customWidth="1"/>
    <col min="5632" max="5632" width="11.42578125" customWidth="1"/>
    <col min="5633" max="5633" width="11.85546875" customWidth="1"/>
    <col min="5871" max="5871" width="27" customWidth="1"/>
    <col min="5872" max="5884" width="11.7109375" customWidth="1"/>
    <col min="5885" max="5885" width="11.85546875" customWidth="1"/>
    <col min="5886" max="5887" width="12.7109375" customWidth="1"/>
    <col min="5888" max="5888" width="11.42578125" customWidth="1"/>
    <col min="5889" max="5889" width="11.85546875" customWidth="1"/>
    <col min="6127" max="6127" width="27" customWidth="1"/>
    <col min="6128" max="6140" width="11.7109375" customWidth="1"/>
    <col min="6141" max="6141" width="11.85546875" customWidth="1"/>
    <col min="6142" max="6143" width="12.7109375" customWidth="1"/>
    <col min="6144" max="6144" width="11.42578125" customWidth="1"/>
    <col min="6145" max="6145" width="11.85546875" customWidth="1"/>
    <col min="6383" max="6383" width="27" customWidth="1"/>
    <col min="6384" max="6396" width="11.7109375" customWidth="1"/>
    <col min="6397" max="6397" width="11.85546875" customWidth="1"/>
    <col min="6398" max="6399" width="12.7109375" customWidth="1"/>
    <col min="6400" max="6400" width="11.42578125" customWidth="1"/>
    <col min="6401" max="6401" width="11.85546875" customWidth="1"/>
    <col min="6639" max="6639" width="27" customWidth="1"/>
    <col min="6640" max="6652" width="11.7109375" customWidth="1"/>
    <col min="6653" max="6653" width="11.85546875" customWidth="1"/>
    <col min="6654" max="6655" width="12.7109375" customWidth="1"/>
    <col min="6656" max="6656" width="11.42578125" customWidth="1"/>
    <col min="6657" max="6657" width="11.85546875" customWidth="1"/>
    <col min="6895" max="6895" width="27" customWidth="1"/>
    <col min="6896" max="6908" width="11.7109375" customWidth="1"/>
    <col min="6909" max="6909" width="11.85546875" customWidth="1"/>
    <col min="6910" max="6911" width="12.7109375" customWidth="1"/>
    <col min="6912" max="6912" width="11.42578125" customWidth="1"/>
    <col min="6913" max="6913" width="11.85546875" customWidth="1"/>
    <col min="7151" max="7151" width="27" customWidth="1"/>
    <col min="7152" max="7164" width="11.7109375" customWidth="1"/>
    <col min="7165" max="7165" width="11.85546875" customWidth="1"/>
    <col min="7166" max="7167" width="12.7109375" customWidth="1"/>
    <col min="7168" max="7168" width="11.42578125" customWidth="1"/>
    <col min="7169" max="7169" width="11.85546875" customWidth="1"/>
    <col min="7407" max="7407" width="27" customWidth="1"/>
    <col min="7408" max="7420" width="11.7109375" customWidth="1"/>
    <col min="7421" max="7421" width="11.85546875" customWidth="1"/>
    <col min="7422" max="7423" width="12.7109375" customWidth="1"/>
    <col min="7424" max="7424" width="11.42578125" customWidth="1"/>
    <col min="7425" max="7425" width="11.85546875" customWidth="1"/>
    <col min="7663" max="7663" width="27" customWidth="1"/>
    <col min="7664" max="7676" width="11.7109375" customWidth="1"/>
    <col min="7677" max="7677" width="11.85546875" customWidth="1"/>
    <col min="7678" max="7679" width="12.7109375" customWidth="1"/>
    <col min="7680" max="7680" width="11.42578125" customWidth="1"/>
    <col min="7681" max="7681" width="11.85546875" customWidth="1"/>
    <col min="7919" max="7919" width="27" customWidth="1"/>
    <col min="7920" max="7932" width="11.7109375" customWidth="1"/>
    <col min="7933" max="7933" width="11.85546875" customWidth="1"/>
    <col min="7934" max="7935" width="12.7109375" customWidth="1"/>
    <col min="7936" max="7936" width="11.42578125" customWidth="1"/>
    <col min="7937" max="7937" width="11.85546875" customWidth="1"/>
    <col min="8175" max="8175" width="27" customWidth="1"/>
    <col min="8176" max="8188" width="11.7109375" customWidth="1"/>
    <col min="8189" max="8189" width="11.85546875" customWidth="1"/>
    <col min="8190" max="8191" width="12.7109375" customWidth="1"/>
    <col min="8192" max="8192" width="11.42578125" customWidth="1"/>
    <col min="8193" max="8193" width="11.85546875" customWidth="1"/>
    <col min="8431" max="8431" width="27" customWidth="1"/>
    <col min="8432" max="8444" width="11.7109375" customWidth="1"/>
    <col min="8445" max="8445" width="11.85546875" customWidth="1"/>
    <col min="8446" max="8447" width="12.7109375" customWidth="1"/>
    <col min="8448" max="8448" width="11.42578125" customWidth="1"/>
    <col min="8449" max="8449" width="11.85546875" customWidth="1"/>
    <col min="8687" max="8687" width="27" customWidth="1"/>
    <col min="8688" max="8700" width="11.7109375" customWidth="1"/>
    <col min="8701" max="8701" width="11.85546875" customWidth="1"/>
    <col min="8702" max="8703" width="12.7109375" customWidth="1"/>
    <col min="8704" max="8704" width="11.42578125" customWidth="1"/>
    <col min="8705" max="8705" width="11.85546875" customWidth="1"/>
    <col min="8943" max="8943" width="27" customWidth="1"/>
    <col min="8944" max="8956" width="11.7109375" customWidth="1"/>
    <col min="8957" max="8957" width="11.85546875" customWidth="1"/>
    <col min="8958" max="8959" width="12.7109375" customWidth="1"/>
    <col min="8960" max="8960" width="11.42578125" customWidth="1"/>
    <col min="8961" max="8961" width="11.85546875" customWidth="1"/>
    <col min="9199" max="9199" width="27" customWidth="1"/>
    <col min="9200" max="9212" width="11.7109375" customWidth="1"/>
    <col min="9213" max="9213" width="11.85546875" customWidth="1"/>
    <col min="9214" max="9215" width="12.7109375" customWidth="1"/>
    <col min="9216" max="9216" width="11.42578125" customWidth="1"/>
    <col min="9217" max="9217" width="11.85546875" customWidth="1"/>
    <col min="9455" max="9455" width="27" customWidth="1"/>
    <col min="9456" max="9468" width="11.7109375" customWidth="1"/>
    <col min="9469" max="9469" width="11.85546875" customWidth="1"/>
    <col min="9470" max="9471" width="12.7109375" customWidth="1"/>
    <col min="9472" max="9472" width="11.42578125" customWidth="1"/>
    <col min="9473" max="9473" width="11.85546875" customWidth="1"/>
    <col min="9711" max="9711" width="27" customWidth="1"/>
    <col min="9712" max="9724" width="11.7109375" customWidth="1"/>
    <col min="9725" max="9725" width="11.85546875" customWidth="1"/>
    <col min="9726" max="9727" width="12.7109375" customWidth="1"/>
    <col min="9728" max="9728" width="11.42578125" customWidth="1"/>
    <col min="9729" max="9729" width="11.85546875" customWidth="1"/>
    <col min="9967" max="9967" width="27" customWidth="1"/>
    <col min="9968" max="9980" width="11.7109375" customWidth="1"/>
    <col min="9981" max="9981" width="11.85546875" customWidth="1"/>
    <col min="9982" max="9983" width="12.7109375" customWidth="1"/>
    <col min="9984" max="9984" width="11.42578125" customWidth="1"/>
    <col min="9985" max="9985" width="11.85546875" customWidth="1"/>
    <col min="10223" max="10223" width="27" customWidth="1"/>
    <col min="10224" max="10236" width="11.7109375" customWidth="1"/>
    <col min="10237" max="10237" width="11.85546875" customWidth="1"/>
    <col min="10238" max="10239" width="12.7109375" customWidth="1"/>
    <col min="10240" max="10240" width="11.42578125" customWidth="1"/>
    <col min="10241" max="10241" width="11.85546875" customWidth="1"/>
    <col min="10479" max="10479" width="27" customWidth="1"/>
    <col min="10480" max="10492" width="11.7109375" customWidth="1"/>
    <col min="10493" max="10493" width="11.85546875" customWidth="1"/>
    <col min="10494" max="10495" width="12.7109375" customWidth="1"/>
    <col min="10496" max="10496" width="11.42578125" customWidth="1"/>
    <col min="10497" max="10497" width="11.85546875" customWidth="1"/>
    <col min="10735" max="10735" width="27" customWidth="1"/>
    <col min="10736" max="10748" width="11.7109375" customWidth="1"/>
    <col min="10749" max="10749" width="11.85546875" customWidth="1"/>
    <col min="10750" max="10751" width="12.7109375" customWidth="1"/>
    <col min="10752" max="10752" width="11.42578125" customWidth="1"/>
    <col min="10753" max="10753" width="11.85546875" customWidth="1"/>
    <col min="10991" max="10991" width="27" customWidth="1"/>
    <col min="10992" max="11004" width="11.7109375" customWidth="1"/>
    <col min="11005" max="11005" width="11.85546875" customWidth="1"/>
    <col min="11006" max="11007" width="12.7109375" customWidth="1"/>
    <col min="11008" max="11008" width="11.42578125" customWidth="1"/>
    <col min="11009" max="11009" width="11.85546875" customWidth="1"/>
    <col min="11247" max="11247" width="27" customWidth="1"/>
    <col min="11248" max="11260" width="11.7109375" customWidth="1"/>
    <col min="11261" max="11261" width="11.85546875" customWidth="1"/>
    <col min="11262" max="11263" width="12.7109375" customWidth="1"/>
    <col min="11264" max="11264" width="11.42578125" customWidth="1"/>
    <col min="11265" max="11265" width="11.85546875" customWidth="1"/>
    <col min="11503" max="11503" width="27" customWidth="1"/>
    <col min="11504" max="11516" width="11.7109375" customWidth="1"/>
    <col min="11517" max="11517" width="11.85546875" customWidth="1"/>
    <col min="11518" max="11519" width="12.7109375" customWidth="1"/>
    <col min="11520" max="11520" width="11.42578125" customWidth="1"/>
    <col min="11521" max="11521" width="11.85546875" customWidth="1"/>
    <col min="11759" max="11759" width="27" customWidth="1"/>
    <col min="11760" max="11772" width="11.7109375" customWidth="1"/>
    <col min="11773" max="11773" width="11.85546875" customWidth="1"/>
    <col min="11774" max="11775" width="12.7109375" customWidth="1"/>
    <col min="11776" max="11776" width="11.42578125" customWidth="1"/>
    <col min="11777" max="11777" width="11.85546875" customWidth="1"/>
    <col min="12015" max="12015" width="27" customWidth="1"/>
    <col min="12016" max="12028" width="11.7109375" customWidth="1"/>
    <col min="12029" max="12029" width="11.85546875" customWidth="1"/>
    <col min="12030" max="12031" width="12.7109375" customWidth="1"/>
    <col min="12032" max="12032" width="11.42578125" customWidth="1"/>
    <col min="12033" max="12033" width="11.85546875" customWidth="1"/>
    <col min="12271" max="12271" width="27" customWidth="1"/>
    <col min="12272" max="12284" width="11.7109375" customWidth="1"/>
    <col min="12285" max="12285" width="11.85546875" customWidth="1"/>
    <col min="12286" max="12287" width="12.7109375" customWidth="1"/>
    <col min="12288" max="12288" width="11.42578125" customWidth="1"/>
    <col min="12289" max="12289" width="11.85546875" customWidth="1"/>
    <col min="12527" max="12527" width="27" customWidth="1"/>
    <col min="12528" max="12540" width="11.7109375" customWidth="1"/>
    <col min="12541" max="12541" width="11.85546875" customWidth="1"/>
    <col min="12542" max="12543" width="12.7109375" customWidth="1"/>
    <col min="12544" max="12544" width="11.42578125" customWidth="1"/>
    <col min="12545" max="12545" width="11.85546875" customWidth="1"/>
    <col min="12783" max="12783" width="27" customWidth="1"/>
    <col min="12784" max="12796" width="11.7109375" customWidth="1"/>
    <col min="12797" max="12797" width="11.85546875" customWidth="1"/>
    <col min="12798" max="12799" width="12.7109375" customWidth="1"/>
    <col min="12800" max="12800" width="11.42578125" customWidth="1"/>
    <col min="12801" max="12801" width="11.85546875" customWidth="1"/>
    <col min="13039" max="13039" width="27" customWidth="1"/>
    <col min="13040" max="13052" width="11.7109375" customWidth="1"/>
    <col min="13053" max="13053" width="11.85546875" customWidth="1"/>
    <col min="13054" max="13055" width="12.7109375" customWidth="1"/>
    <col min="13056" max="13056" width="11.42578125" customWidth="1"/>
    <col min="13057" max="13057" width="11.85546875" customWidth="1"/>
    <col min="13295" max="13295" width="27" customWidth="1"/>
    <col min="13296" max="13308" width="11.7109375" customWidth="1"/>
    <col min="13309" max="13309" width="11.85546875" customWidth="1"/>
    <col min="13310" max="13311" width="12.7109375" customWidth="1"/>
    <col min="13312" max="13312" width="11.42578125" customWidth="1"/>
    <col min="13313" max="13313" width="11.85546875" customWidth="1"/>
    <col min="13551" max="13551" width="27" customWidth="1"/>
    <col min="13552" max="13564" width="11.7109375" customWidth="1"/>
    <col min="13565" max="13565" width="11.85546875" customWidth="1"/>
    <col min="13566" max="13567" width="12.7109375" customWidth="1"/>
    <col min="13568" max="13568" width="11.42578125" customWidth="1"/>
    <col min="13569" max="13569" width="11.85546875" customWidth="1"/>
    <col min="13807" max="13807" width="27" customWidth="1"/>
    <col min="13808" max="13820" width="11.7109375" customWidth="1"/>
    <col min="13821" max="13821" width="11.85546875" customWidth="1"/>
    <col min="13822" max="13823" width="12.7109375" customWidth="1"/>
    <col min="13824" max="13824" width="11.42578125" customWidth="1"/>
    <col min="13825" max="13825" width="11.85546875" customWidth="1"/>
    <col min="14063" max="14063" width="27" customWidth="1"/>
    <col min="14064" max="14076" width="11.7109375" customWidth="1"/>
    <col min="14077" max="14077" width="11.85546875" customWidth="1"/>
    <col min="14078" max="14079" width="12.7109375" customWidth="1"/>
    <col min="14080" max="14080" width="11.42578125" customWidth="1"/>
    <col min="14081" max="14081" width="11.85546875" customWidth="1"/>
    <col min="14319" max="14319" width="27" customWidth="1"/>
    <col min="14320" max="14332" width="11.7109375" customWidth="1"/>
    <col min="14333" max="14333" width="11.85546875" customWidth="1"/>
    <col min="14334" max="14335" width="12.7109375" customWidth="1"/>
    <col min="14336" max="14336" width="11.42578125" customWidth="1"/>
    <col min="14337" max="14337" width="11.85546875" customWidth="1"/>
    <col min="14575" max="14575" width="27" customWidth="1"/>
    <col min="14576" max="14588" width="11.7109375" customWidth="1"/>
    <col min="14589" max="14589" width="11.85546875" customWidth="1"/>
    <col min="14590" max="14591" width="12.7109375" customWidth="1"/>
    <col min="14592" max="14592" width="11.42578125" customWidth="1"/>
    <col min="14593" max="14593" width="11.85546875" customWidth="1"/>
    <col min="14831" max="14831" width="27" customWidth="1"/>
    <col min="14832" max="14844" width="11.7109375" customWidth="1"/>
    <col min="14845" max="14845" width="11.85546875" customWidth="1"/>
    <col min="14846" max="14847" width="12.7109375" customWidth="1"/>
    <col min="14848" max="14848" width="11.42578125" customWidth="1"/>
    <col min="14849" max="14849" width="11.85546875" customWidth="1"/>
    <col min="15087" max="15087" width="27" customWidth="1"/>
    <col min="15088" max="15100" width="11.7109375" customWidth="1"/>
    <col min="15101" max="15101" width="11.85546875" customWidth="1"/>
    <col min="15102" max="15103" width="12.7109375" customWidth="1"/>
    <col min="15104" max="15104" width="11.42578125" customWidth="1"/>
    <col min="15105" max="15105" width="11.85546875" customWidth="1"/>
    <col min="15343" max="15343" width="27" customWidth="1"/>
    <col min="15344" max="15356" width="11.7109375" customWidth="1"/>
    <col min="15357" max="15357" width="11.85546875" customWidth="1"/>
    <col min="15358" max="15359" width="12.7109375" customWidth="1"/>
    <col min="15360" max="15360" width="11.42578125" customWidth="1"/>
    <col min="15361" max="15361" width="11.85546875" customWidth="1"/>
    <col min="15599" max="15599" width="27" customWidth="1"/>
    <col min="15600" max="15612" width="11.7109375" customWidth="1"/>
    <col min="15613" max="15613" width="11.85546875" customWidth="1"/>
    <col min="15614" max="15615" width="12.7109375" customWidth="1"/>
    <col min="15616" max="15616" width="11.42578125" customWidth="1"/>
    <col min="15617" max="15617" width="11.85546875" customWidth="1"/>
    <col min="15855" max="15855" width="27" customWidth="1"/>
    <col min="15856" max="15868" width="11.7109375" customWidth="1"/>
    <col min="15869" max="15869" width="11.85546875" customWidth="1"/>
    <col min="15870" max="15871" width="12.7109375" customWidth="1"/>
    <col min="15872" max="15872" width="11.42578125" customWidth="1"/>
    <col min="15873" max="15873" width="11.85546875" customWidth="1"/>
    <col min="16111" max="16111" width="27" customWidth="1"/>
    <col min="16112" max="16124" width="11.7109375" customWidth="1"/>
    <col min="16125" max="16125" width="11.85546875" customWidth="1"/>
    <col min="16126" max="16127" width="12.7109375" customWidth="1"/>
    <col min="16128" max="16128" width="11.42578125" customWidth="1"/>
    <col min="16129" max="16129" width="11.85546875" customWidth="1"/>
  </cols>
  <sheetData>
    <row r="1" spans="1:7" ht="18.75" customHeight="1" x14ac:dyDescent="0.25">
      <c r="A1" s="209" t="s">
        <v>54</v>
      </c>
      <c r="B1" s="210"/>
      <c r="C1" s="210"/>
      <c r="D1" s="210"/>
      <c r="E1" s="210"/>
      <c r="F1" s="210"/>
      <c r="G1" s="211"/>
    </row>
    <row r="2" spans="1:7" ht="18.75" customHeight="1" x14ac:dyDescent="0.25">
      <c r="A2" s="218"/>
      <c r="B2" s="227">
        <v>2019</v>
      </c>
      <c r="C2" s="225"/>
      <c r="D2" s="228"/>
      <c r="E2" s="225">
        <v>2020</v>
      </c>
      <c r="F2" s="225"/>
      <c r="G2" s="226"/>
    </row>
    <row r="3" spans="1:7" ht="18.75" customHeight="1" x14ac:dyDescent="0.25">
      <c r="A3" s="229"/>
      <c r="B3" s="183" t="s">
        <v>4</v>
      </c>
      <c r="C3" s="183" t="s">
        <v>8</v>
      </c>
      <c r="D3" s="183" t="s">
        <v>9</v>
      </c>
      <c r="E3" s="184" t="s">
        <v>4</v>
      </c>
      <c r="F3" s="183" t="s">
        <v>8</v>
      </c>
      <c r="G3" s="142" t="s">
        <v>9</v>
      </c>
    </row>
    <row r="4" spans="1:7" ht="15.75" x14ac:dyDescent="0.25">
      <c r="A4" s="185" t="s">
        <v>55</v>
      </c>
      <c r="B4" s="190"/>
      <c r="C4" s="190"/>
      <c r="D4" s="173"/>
      <c r="E4" s="190"/>
      <c r="F4" s="190"/>
      <c r="G4" s="173"/>
    </row>
    <row r="5" spans="1:7" ht="15.75" x14ac:dyDescent="0.25">
      <c r="A5" s="165" t="s">
        <v>56</v>
      </c>
      <c r="B5" s="121">
        <v>1645400.3640000001</v>
      </c>
      <c r="C5" s="121">
        <v>1385116.361</v>
      </c>
      <c r="D5" s="121">
        <f>B5+C5</f>
        <v>3030516.7250000001</v>
      </c>
      <c r="E5" s="121">
        <v>1857699.14</v>
      </c>
      <c r="F5" s="121">
        <v>1428293.2280000001</v>
      </c>
      <c r="G5" s="121">
        <f>E5+F5</f>
        <v>3285992.3679999998</v>
      </c>
    </row>
    <row r="6" spans="1:7" ht="15.75" x14ac:dyDescent="0.25">
      <c r="A6" s="144" t="s">
        <v>57</v>
      </c>
      <c r="B6" s="122">
        <v>7006049.8530000001</v>
      </c>
      <c r="C6" s="122">
        <v>5668402.5779999997</v>
      </c>
      <c r="D6" s="122">
        <f t="shared" ref="D6:D9" si="0">B6+C6</f>
        <v>12674452.431</v>
      </c>
      <c r="E6" s="122">
        <v>6611216.3589999992</v>
      </c>
      <c r="F6" s="122">
        <v>5592111.3330000006</v>
      </c>
      <c r="G6" s="122">
        <f t="shared" ref="G6:G9" si="1">E6+F6</f>
        <v>12203327.692</v>
      </c>
    </row>
    <row r="7" spans="1:7" ht="15.75" x14ac:dyDescent="0.25">
      <c r="A7" s="144" t="s">
        <v>58</v>
      </c>
      <c r="B7" s="122">
        <v>172327.76499999998</v>
      </c>
      <c r="C7" s="122">
        <v>196980.883</v>
      </c>
      <c r="D7" s="122">
        <f t="shared" si="0"/>
        <v>369308.64799999999</v>
      </c>
      <c r="E7" s="122">
        <v>211674.258</v>
      </c>
      <c r="F7" s="122">
        <v>194771.74100000001</v>
      </c>
      <c r="G7" s="122">
        <f t="shared" si="1"/>
        <v>406445.99900000001</v>
      </c>
    </row>
    <row r="8" spans="1:7" ht="15.75" x14ac:dyDescent="0.25">
      <c r="A8" s="144" t="s">
        <v>59</v>
      </c>
      <c r="B8" s="122">
        <v>277841.29399999999</v>
      </c>
      <c r="C8" s="122">
        <v>95734.318999999989</v>
      </c>
      <c r="D8" s="122">
        <f t="shared" si="0"/>
        <v>373575.61300000001</v>
      </c>
      <c r="E8" s="122">
        <v>95567.429000000004</v>
      </c>
      <c r="F8" s="122">
        <v>18678.704000000002</v>
      </c>
      <c r="G8" s="122">
        <f t="shared" si="1"/>
        <v>114246.133</v>
      </c>
    </row>
    <row r="9" spans="1:7" ht="15.75" x14ac:dyDescent="0.25">
      <c r="A9" s="144" t="s">
        <v>60</v>
      </c>
      <c r="B9" s="123">
        <v>30916.66</v>
      </c>
      <c r="C9" s="123">
        <v>36880.825000000004</v>
      </c>
      <c r="D9" s="123">
        <f t="shared" si="0"/>
        <v>67797.485000000001</v>
      </c>
      <c r="E9" s="123">
        <v>50752.643000000004</v>
      </c>
      <c r="F9" s="123">
        <v>41198.714999999997</v>
      </c>
      <c r="G9" s="123">
        <f t="shared" si="1"/>
        <v>91951.358000000007</v>
      </c>
    </row>
    <row r="10" spans="1:7" ht="15.75" x14ac:dyDescent="0.25">
      <c r="A10" s="166" t="s">
        <v>61</v>
      </c>
      <c r="B10" s="167">
        <f>SUM(B5:B9)</f>
        <v>9132535.9360000007</v>
      </c>
      <c r="C10" s="167">
        <f t="shared" ref="C10:D10" si="2">SUM(C5:C9)</f>
        <v>7383114.966</v>
      </c>
      <c r="D10" s="167">
        <f t="shared" si="2"/>
        <v>16515650.901999999</v>
      </c>
      <c r="E10" s="167">
        <f>SUM(E5:E9)</f>
        <v>8826909.828999998</v>
      </c>
      <c r="F10" s="167">
        <f t="shared" ref="F10:G10" si="3">SUM(F5:F9)</f>
        <v>7275053.7210000008</v>
      </c>
      <c r="G10" s="167">
        <f t="shared" si="3"/>
        <v>16101963.549999997</v>
      </c>
    </row>
    <row r="11" spans="1:7" ht="15.75" customHeight="1" x14ac:dyDescent="0.25">
      <c r="A11" s="186" t="s">
        <v>62</v>
      </c>
      <c r="B11" s="190"/>
      <c r="C11" s="190"/>
      <c r="D11" s="172"/>
      <c r="E11" s="190"/>
      <c r="F11" s="190"/>
      <c r="G11" s="172"/>
    </row>
    <row r="12" spans="1:7" ht="15.75" x14ac:dyDescent="0.25">
      <c r="A12" s="165" t="s">
        <v>63</v>
      </c>
      <c r="B12" s="124">
        <v>1504.5796666666665</v>
      </c>
      <c r="C12" s="124">
        <v>1272.0456666666664</v>
      </c>
      <c r="D12" s="124">
        <v>1388.3126666666667</v>
      </c>
      <c r="E12" s="124">
        <v>1512.6263333333332</v>
      </c>
      <c r="F12" s="124">
        <v>1360.623</v>
      </c>
      <c r="G12" s="124">
        <v>1436.6246666666666</v>
      </c>
    </row>
    <row r="13" spans="1:7" ht="15.75" x14ac:dyDescent="0.25">
      <c r="A13" s="144" t="s">
        <v>64</v>
      </c>
      <c r="B13" s="125">
        <v>1342.9243333333313</v>
      </c>
      <c r="C13" s="125">
        <v>1214.3169999999968</v>
      </c>
      <c r="D13" s="125">
        <v>1278.620666666664</v>
      </c>
      <c r="E13" s="125">
        <v>1228.7809999999968</v>
      </c>
      <c r="F13" s="125">
        <v>1263.0013333333286</v>
      </c>
      <c r="G13" s="125">
        <v>1245.8911666666627</v>
      </c>
    </row>
    <row r="14" spans="1:7" ht="15.75" x14ac:dyDescent="0.25">
      <c r="A14" s="144" t="s">
        <v>76</v>
      </c>
      <c r="B14" s="125">
        <v>1068.5363333333335</v>
      </c>
      <c r="C14" s="125">
        <v>649.971</v>
      </c>
      <c r="D14" s="125">
        <v>859.25366666666673</v>
      </c>
      <c r="E14" s="125">
        <v>883.14933333333329</v>
      </c>
      <c r="F14" s="125">
        <v>906.20099999999991</v>
      </c>
      <c r="G14" s="125">
        <v>894.67516666666666</v>
      </c>
    </row>
    <row r="15" spans="1:7" ht="15.75" x14ac:dyDescent="0.25">
      <c r="A15" s="144" t="s">
        <v>65</v>
      </c>
      <c r="B15" s="125">
        <v>794.14600000000041</v>
      </c>
      <c r="C15" s="125">
        <v>722.05233333333342</v>
      </c>
      <c r="D15" s="125">
        <v>758.09916666666686</v>
      </c>
      <c r="E15" s="125">
        <v>630.84600000000023</v>
      </c>
      <c r="F15" s="125">
        <v>575.70333333333338</v>
      </c>
      <c r="G15" s="125">
        <v>603.2746666666668</v>
      </c>
    </row>
    <row r="16" spans="1:7" ht="15.75" x14ac:dyDescent="0.25">
      <c r="A16" s="144" t="s">
        <v>66</v>
      </c>
      <c r="B16" s="126">
        <v>1002.9290000000001</v>
      </c>
      <c r="C16" s="126">
        <v>1418.5006666666668</v>
      </c>
      <c r="D16" s="126">
        <v>1210.7148333333334</v>
      </c>
      <c r="E16" s="126">
        <v>1192.6646666666666</v>
      </c>
      <c r="F16" s="126">
        <v>1298.9566666666665</v>
      </c>
      <c r="G16" s="126">
        <v>1245.8106666666667</v>
      </c>
    </row>
    <row r="17" spans="1:7" ht="15.75" x14ac:dyDescent="0.25">
      <c r="A17" s="166" t="s">
        <v>61</v>
      </c>
      <c r="B17" s="168">
        <f>SUM(B12:B16)</f>
        <v>5713.1153333333323</v>
      </c>
      <c r="C17" s="168">
        <f t="shared" ref="C17:D17" si="4">SUM(C12:C16)</f>
        <v>5276.8866666666636</v>
      </c>
      <c r="D17" s="168">
        <f t="shared" si="4"/>
        <v>5495.0009999999975</v>
      </c>
      <c r="E17" s="168">
        <f>SUM(E12:E16)</f>
        <v>5448.0673333333298</v>
      </c>
      <c r="F17" s="168">
        <f t="shared" ref="F17:G17" si="5">SUM(F12:F16)</f>
        <v>5404.4853333333285</v>
      </c>
      <c r="G17" s="168">
        <f t="shared" si="5"/>
        <v>5426.2763333333296</v>
      </c>
    </row>
    <row r="18" spans="1:7" x14ac:dyDescent="0.25">
      <c r="A18" s="127"/>
      <c r="B18" s="128"/>
      <c r="E18" s="128"/>
    </row>
    <row r="19" spans="1:7" x14ac:dyDescent="0.25">
      <c r="D19" s="7"/>
      <c r="G19" s="7"/>
    </row>
    <row r="30" spans="1:7" x14ac:dyDescent="0.25">
      <c r="B30" s="7"/>
      <c r="E30" s="7"/>
    </row>
  </sheetData>
  <mergeCells count="4">
    <mergeCell ref="A1:G1"/>
    <mergeCell ref="E2:G2"/>
    <mergeCell ref="B2:D2"/>
    <mergeCell ref="A2:A3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9" sqref="H29"/>
    </sheetView>
  </sheetViews>
  <sheetFormatPr defaultRowHeight="15" x14ac:dyDescent="0.25"/>
  <cols>
    <col min="1" max="1" width="18.42578125" customWidth="1"/>
    <col min="2" max="4" width="10.7109375" customWidth="1"/>
    <col min="5" max="7" width="10.7109375" style="180" customWidth="1"/>
    <col min="238" max="238" width="18.42578125" customWidth="1"/>
    <col min="239" max="252" width="10.7109375" customWidth="1"/>
    <col min="253" max="253" width="12.85546875" customWidth="1"/>
    <col min="254" max="254" width="12.140625" customWidth="1"/>
    <col min="255" max="255" width="12.85546875" customWidth="1"/>
    <col min="256" max="256" width="12.140625" customWidth="1"/>
    <col min="494" max="494" width="18.42578125" customWidth="1"/>
    <col min="495" max="508" width="10.7109375" customWidth="1"/>
    <col min="509" max="509" width="12.85546875" customWidth="1"/>
    <col min="510" max="510" width="12.140625" customWidth="1"/>
    <col min="511" max="511" width="12.85546875" customWidth="1"/>
    <col min="512" max="512" width="12.140625" customWidth="1"/>
    <col min="750" max="750" width="18.42578125" customWidth="1"/>
    <col min="751" max="764" width="10.7109375" customWidth="1"/>
    <col min="765" max="765" width="12.85546875" customWidth="1"/>
    <col min="766" max="766" width="12.140625" customWidth="1"/>
    <col min="767" max="767" width="12.85546875" customWidth="1"/>
    <col min="768" max="768" width="12.140625" customWidth="1"/>
    <col min="1006" max="1006" width="18.42578125" customWidth="1"/>
    <col min="1007" max="1020" width="10.7109375" customWidth="1"/>
    <col min="1021" max="1021" width="12.85546875" customWidth="1"/>
    <col min="1022" max="1022" width="12.140625" customWidth="1"/>
    <col min="1023" max="1023" width="12.85546875" customWidth="1"/>
    <col min="1024" max="1024" width="12.140625" customWidth="1"/>
    <col min="1262" max="1262" width="18.42578125" customWidth="1"/>
    <col min="1263" max="1276" width="10.7109375" customWidth="1"/>
    <col min="1277" max="1277" width="12.85546875" customWidth="1"/>
    <col min="1278" max="1278" width="12.140625" customWidth="1"/>
    <col min="1279" max="1279" width="12.85546875" customWidth="1"/>
    <col min="1280" max="1280" width="12.140625" customWidth="1"/>
    <col min="1518" max="1518" width="18.42578125" customWidth="1"/>
    <col min="1519" max="1532" width="10.7109375" customWidth="1"/>
    <col min="1533" max="1533" width="12.85546875" customWidth="1"/>
    <col min="1534" max="1534" width="12.140625" customWidth="1"/>
    <col min="1535" max="1535" width="12.85546875" customWidth="1"/>
    <col min="1536" max="1536" width="12.140625" customWidth="1"/>
    <col min="1774" max="1774" width="18.42578125" customWidth="1"/>
    <col min="1775" max="1788" width="10.7109375" customWidth="1"/>
    <col min="1789" max="1789" width="12.85546875" customWidth="1"/>
    <col min="1790" max="1790" width="12.140625" customWidth="1"/>
    <col min="1791" max="1791" width="12.85546875" customWidth="1"/>
    <col min="1792" max="1792" width="12.140625" customWidth="1"/>
    <col min="2030" max="2030" width="18.42578125" customWidth="1"/>
    <col min="2031" max="2044" width="10.7109375" customWidth="1"/>
    <col min="2045" max="2045" width="12.85546875" customWidth="1"/>
    <col min="2046" max="2046" width="12.140625" customWidth="1"/>
    <col min="2047" max="2047" width="12.85546875" customWidth="1"/>
    <col min="2048" max="2048" width="12.140625" customWidth="1"/>
    <col min="2286" max="2286" width="18.42578125" customWidth="1"/>
    <col min="2287" max="2300" width="10.7109375" customWidth="1"/>
    <col min="2301" max="2301" width="12.85546875" customWidth="1"/>
    <col min="2302" max="2302" width="12.140625" customWidth="1"/>
    <col min="2303" max="2303" width="12.85546875" customWidth="1"/>
    <col min="2304" max="2304" width="12.140625" customWidth="1"/>
    <col min="2542" max="2542" width="18.42578125" customWidth="1"/>
    <col min="2543" max="2556" width="10.7109375" customWidth="1"/>
    <col min="2557" max="2557" width="12.85546875" customWidth="1"/>
    <col min="2558" max="2558" width="12.140625" customWidth="1"/>
    <col min="2559" max="2559" width="12.85546875" customWidth="1"/>
    <col min="2560" max="2560" width="12.140625" customWidth="1"/>
    <col min="2798" max="2798" width="18.42578125" customWidth="1"/>
    <col min="2799" max="2812" width="10.7109375" customWidth="1"/>
    <col min="2813" max="2813" width="12.85546875" customWidth="1"/>
    <col min="2814" max="2814" width="12.140625" customWidth="1"/>
    <col min="2815" max="2815" width="12.85546875" customWidth="1"/>
    <col min="2816" max="2816" width="12.140625" customWidth="1"/>
    <col min="3054" max="3054" width="18.42578125" customWidth="1"/>
    <col min="3055" max="3068" width="10.7109375" customWidth="1"/>
    <col min="3069" max="3069" width="12.85546875" customWidth="1"/>
    <col min="3070" max="3070" width="12.140625" customWidth="1"/>
    <col min="3071" max="3071" width="12.85546875" customWidth="1"/>
    <col min="3072" max="3072" width="12.140625" customWidth="1"/>
    <col min="3310" max="3310" width="18.42578125" customWidth="1"/>
    <col min="3311" max="3324" width="10.7109375" customWidth="1"/>
    <col min="3325" max="3325" width="12.85546875" customWidth="1"/>
    <col min="3326" max="3326" width="12.140625" customWidth="1"/>
    <col min="3327" max="3327" width="12.85546875" customWidth="1"/>
    <col min="3328" max="3328" width="12.140625" customWidth="1"/>
    <col min="3566" max="3566" width="18.42578125" customWidth="1"/>
    <col min="3567" max="3580" width="10.7109375" customWidth="1"/>
    <col min="3581" max="3581" width="12.85546875" customWidth="1"/>
    <col min="3582" max="3582" width="12.140625" customWidth="1"/>
    <col min="3583" max="3583" width="12.85546875" customWidth="1"/>
    <col min="3584" max="3584" width="12.140625" customWidth="1"/>
    <col min="3822" max="3822" width="18.42578125" customWidth="1"/>
    <col min="3823" max="3836" width="10.7109375" customWidth="1"/>
    <col min="3837" max="3837" width="12.85546875" customWidth="1"/>
    <col min="3838" max="3838" width="12.140625" customWidth="1"/>
    <col min="3839" max="3839" width="12.85546875" customWidth="1"/>
    <col min="3840" max="3840" width="12.140625" customWidth="1"/>
    <col min="4078" max="4078" width="18.42578125" customWidth="1"/>
    <col min="4079" max="4092" width="10.7109375" customWidth="1"/>
    <col min="4093" max="4093" width="12.85546875" customWidth="1"/>
    <col min="4094" max="4094" width="12.140625" customWidth="1"/>
    <col min="4095" max="4095" width="12.85546875" customWidth="1"/>
    <col min="4096" max="4096" width="12.140625" customWidth="1"/>
    <col min="4334" max="4334" width="18.42578125" customWidth="1"/>
    <col min="4335" max="4348" width="10.7109375" customWidth="1"/>
    <col min="4349" max="4349" width="12.85546875" customWidth="1"/>
    <col min="4350" max="4350" width="12.140625" customWidth="1"/>
    <col min="4351" max="4351" width="12.85546875" customWidth="1"/>
    <col min="4352" max="4352" width="12.140625" customWidth="1"/>
    <col min="4590" max="4590" width="18.42578125" customWidth="1"/>
    <col min="4591" max="4604" width="10.7109375" customWidth="1"/>
    <col min="4605" max="4605" width="12.85546875" customWidth="1"/>
    <col min="4606" max="4606" width="12.140625" customWidth="1"/>
    <col min="4607" max="4607" width="12.85546875" customWidth="1"/>
    <col min="4608" max="4608" width="12.140625" customWidth="1"/>
    <col min="4846" max="4846" width="18.42578125" customWidth="1"/>
    <col min="4847" max="4860" width="10.7109375" customWidth="1"/>
    <col min="4861" max="4861" width="12.85546875" customWidth="1"/>
    <col min="4862" max="4862" width="12.140625" customWidth="1"/>
    <col min="4863" max="4863" width="12.85546875" customWidth="1"/>
    <col min="4864" max="4864" width="12.140625" customWidth="1"/>
    <col min="5102" max="5102" width="18.42578125" customWidth="1"/>
    <col min="5103" max="5116" width="10.7109375" customWidth="1"/>
    <col min="5117" max="5117" width="12.85546875" customWidth="1"/>
    <col min="5118" max="5118" width="12.140625" customWidth="1"/>
    <col min="5119" max="5119" width="12.85546875" customWidth="1"/>
    <col min="5120" max="5120" width="12.140625" customWidth="1"/>
    <col min="5358" max="5358" width="18.42578125" customWidth="1"/>
    <col min="5359" max="5372" width="10.7109375" customWidth="1"/>
    <col min="5373" max="5373" width="12.85546875" customWidth="1"/>
    <col min="5374" max="5374" width="12.140625" customWidth="1"/>
    <col min="5375" max="5375" width="12.85546875" customWidth="1"/>
    <col min="5376" max="5376" width="12.140625" customWidth="1"/>
    <col min="5614" max="5614" width="18.42578125" customWidth="1"/>
    <col min="5615" max="5628" width="10.7109375" customWidth="1"/>
    <col min="5629" max="5629" width="12.85546875" customWidth="1"/>
    <col min="5630" max="5630" width="12.140625" customWidth="1"/>
    <col min="5631" max="5631" width="12.85546875" customWidth="1"/>
    <col min="5632" max="5632" width="12.140625" customWidth="1"/>
    <col min="5870" max="5870" width="18.42578125" customWidth="1"/>
    <col min="5871" max="5884" width="10.7109375" customWidth="1"/>
    <col min="5885" max="5885" width="12.85546875" customWidth="1"/>
    <col min="5886" max="5886" width="12.140625" customWidth="1"/>
    <col min="5887" max="5887" width="12.85546875" customWidth="1"/>
    <col min="5888" max="5888" width="12.140625" customWidth="1"/>
    <col min="6126" max="6126" width="18.42578125" customWidth="1"/>
    <col min="6127" max="6140" width="10.7109375" customWidth="1"/>
    <col min="6141" max="6141" width="12.85546875" customWidth="1"/>
    <col min="6142" max="6142" width="12.140625" customWidth="1"/>
    <col min="6143" max="6143" width="12.85546875" customWidth="1"/>
    <col min="6144" max="6144" width="12.140625" customWidth="1"/>
    <col min="6382" max="6382" width="18.42578125" customWidth="1"/>
    <col min="6383" max="6396" width="10.7109375" customWidth="1"/>
    <col min="6397" max="6397" width="12.85546875" customWidth="1"/>
    <col min="6398" max="6398" width="12.140625" customWidth="1"/>
    <col min="6399" max="6399" width="12.85546875" customWidth="1"/>
    <col min="6400" max="6400" width="12.140625" customWidth="1"/>
    <col min="6638" max="6638" width="18.42578125" customWidth="1"/>
    <col min="6639" max="6652" width="10.7109375" customWidth="1"/>
    <col min="6653" max="6653" width="12.85546875" customWidth="1"/>
    <col min="6654" max="6654" width="12.140625" customWidth="1"/>
    <col min="6655" max="6655" width="12.85546875" customWidth="1"/>
    <col min="6656" max="6656" width="12.140625" customWidth="1"/>
    <col min="6894" max="6894" width="18.42578125" customWidth="1"/>
    <col min="6895" max="6908" width="10.7109375" customWidth="1"/>
    <col min="6909" max="6909" width="12.85546875" customWidth="1"/>
    <col min="6910" max="6910" width="12.140625" customWidth="1"/>
    <col min="6911" max="6911" width="12.85546875" customWidth="1"/>
    <col min="6912" max="6912" width="12.140625" customWidth="1"/>
    <col min="7150" max="7150" width="18.42578125" customWidth="1"/>
    <col min="7151" max="7164" width="10.7109375" customWidth="1"/>
    <col min="7165" max="7165" width="12.85546875" customWidth="1"/>
    <col min="7166" max="7166" width="12.140625" customWidth="1"/>
    <col min="7167" max="7167" width="12.85546875" customWidth="1"/>
    <col min="7168" max="7168" width="12.140625" customWidth="1"/>
    <col min="7406" max="7406" width="18.42578125" customWidth="1"/>
    <col min="7407" max="7420" width="10.7109375" customWidth="1"/>
    <col min="7421" max="7421" width="12.85546875" customWidth="1"/>
    <col min="7422" max="7422" width="12.140625" customWidth="1"/>
    <col min="7423" max="7423" width="12.85546875" customWidth="1"/>
    <col min="7424" max="7424" width="12.140625" customWidth="1"/>
    <col min="7662" max="7662" width="18.42578125" customWidth="1"/>
    <col min="7663" max="7676" width="10.7109375" customWidth="1"/>
    <col min="7677" max="7677" width="12.85546875" customWidth="1"/>
    <col min="7678" max="7678" width="12.140625" customWidth="1"/>
    <col min="7679" max="7679" width="12.85546875" customWidth="1"/>
    <col min="7680" max="7680" width="12.140625" customWidth="1"/>
    <col min="7918" max="7918" width="18.42578125" customWidth="1"/>
    <col min="7919" max="7932" width="10.7109375" customWidth="1"/>
    <col min="7933" max="7933" width="12.85546875" customWidth="1"/>
    <col min="7934" max="7934" width="12.140625" customWidth="1"/>
    <col min="7935" max="7935" width="12.85546875" customWidth="1"/>
    <col min="7936" max="7936" width="12.140625" customWidth="1"/>
    <col min="8174" max="8174" width="18.42578125" customWidth="1"/>
    <col min="8175" max="8188" width="10.7109375" customWidth="1"/>
    <col min="8189" max="8189" width="12.85546875" customWidth="1"/>
    <col min="8190" max="8190" width="12.140625" customWidth="1"/>
    <col min="8191" max="8191" width="12.85546875" customWidth="1"/>
    <col min="8192" max="8192" width="12.140625" customWidth="1"/>
    <col min="8430" max="8430" width="18.42578125" customWidth="1"/>
    <col min="8431" max="8444" width="10.7109375" customWidth="1"/>
    <col min="8445" max="8445" width="12.85546875" customWidth="1"/>
    <col min="8446" max="8446" width="12.140625" customWidth="1"/>
    <col min="8447" max="8447" width="12.85546875" customWidth="1"/>
    <col min="8448" max="8448" width="12.140625" customWidth="1"/>
    <col min="8686" max="8686" width="18.42578125" customWidth="1"/>
    <col min="8687" max="8700" width="10.7109375" customWidth="1"/>
    <col min="8701" max="8701" width="12.85546875" customWidth="1"/>
    <col min="8702" max="8702" width="12.140625" customWidth="1"/>
    <col min="8703" max="8703" width="12.85546875" customWidth="1"/>
    <col min="8704" max="8704" width="12.140625" customWidth="1"/>
    <col min="8942" max="8942" width="18.42578125" customWidth="1"/>
    <col min="8943" max="8956" width="10.7109375" customWidth="1"/>
    <col min="8957" max="8957" width="12.85546875" customWidth="1"/>
    <col min="8958" max="8958" width="12.140625" customWidth="1"/>
    <col min="8959" max="8959" width="12.85546875" customWidth="1"/>
    <col min="8960" max="8960" width="12.140625" customWidth="1"/>
    <col min="9198" max="9198" width="18.42578125" customWidth="1"/>
    <col min="9199" max="9212" width="10.7109375" customWidth="1"/>
    <col min="9213" max="9213" width="12.85546875" customWidth="1"/>
    <col min="9214" max="9214" width="12.140625" customWidth="1"/>
    <col min="9215" max="9215" width="12.85546875" customWidth="1"/>
    <col min="9216" max="9216" width="12.140625" customWidth="1"/>
    <col min="9454" max="9454" width="18.42578125" customWidth="1"/>
    <col min="9455" max="9468" width="10.7109375" customWidth="1"/>
    <col min="9469" max="9469" width="12.85546875" customWidth="1"/>
    <col min="9470" max="9470" width="12.140625" customWidth="1"/>
    <col min="9471" max="9471" width="12.85546875" customWidth="1"/>
    <col min="9472" max="9472" width="12.140625" customWidth="1"/>
    <col min="9710" max="9710" width="18.42578125" customWidth="1"/>
    <col min="9711" max="9724" width="10.7109375" customWidth="1"/>
    <col min="9725" max="9725" width="12.85546875" customWidth="1"/>
    <col min="9726" max="9726" width="12.140625" customWidth="1"/>
    <col min="9727" max="9727" width="12.85546875" customWidth="1"/>
    <col min="9728" max="9728" width="12.140625" customWidth="1"/>
    <col min="9966" max="9966" width="18.42578125" customWidth="1"/>
    <col min="9967" max="9980" width="10.7109375" customWidth="1"/>
    <col min="9981" max="9981" width="12.85546875" customWidth="1"/>
    <col min="9982" max="9982" width="12.140625" customWidth="1"/>
    <col min="9983" max="9983" width="12.85546875" customWidth="1"/>
    <col min="9984" max="9984" width="12.140625" customWidth="1"/>
    <col min="10222" max="10222" width="18.42578125" customWidth="1"/>
    <col min="10223" max="10236" width="10.7109375" customWidth="1"/>
    <col min="10237" max="10237" width="12.85546875" customWidth="1"/>
    <col min="10238" max="10238" width="12.140625" customWidth="1"/>
    <col min="10239" max="10239" width="12.85546875" customWidth="1"/>
    <col min="10240" max="10240" width="12.140625" customWidth="1"/>
    <col min="10478" max="10478" width="18.42578125" customWidth="1"/>
    <col min="10479" max="10492" width="10.7109375" customWidth="1"/>
    <col min="10493" max="10493" width="12.85546875" customWidth="1"/>
    <col min="10494" max="10494" width="12.140625" customWidth="1"/>
    <col min="10495" max="10495" width="12.85546875" customWidth="1"/>
    <col min="10496" max="10496" width="12.140625" customWidth="1"/>
    <col min="10734" max="10734" width="18.42578125" customWidth="1"/>
    <col min="10735" max="10748" width="10.7109375" customWidth="1"/>
    <col min="10749" max="10749" width="12.85546875" customWidth="1"/>
    <col min="10750" max="10750" width="12.140625" customWidth="1"/>
    <col min="10751" max="10751" width="12.85546875" customWidth="1"/>
    <col min="10752" max="10752" width="12.140625" customWidth="1"/>
    <col min="10990" max="10990" width="18.42578125" customWidth="1"/>
    <col min="10991" max="11004" width="10.7109375" customWidth="1"/>
    <col min="11005" max="11005" width="12.85546875" customWidth="1"/>
    <col min="11006" max="11006" width="12.140625" customWidth="1"/>
    <col min="11007" max="11007" width="12.85546875" customWidth="1"/>
    <col min="11008" max="11008" width="12.140625" customWidth="1"/>
    <col min="11246" max="11246" width="18.42578125" customWidth="1"/>
    <col min="11247" max="11260" width="10.7109375" customWidth="1"/>
    <col min="11261" max="11261" width="12.85546875" customWidth="1"/>
    <col min="11262" max="11262" width="12.140625" customWidth="1"/>
    <col min="11263" max="11263" width="12.85546875" customWidth="1"/>
    <col min="11264" max="11264" width="12.140625" customWidth="1"/>
    <col min="11502" max="11502" width="18.42578125" customWidth="1"/>
    <col min="11503" max="11516" width="10.7109375" customWidth="1"/>
    <col min="11517" max="11517" width="12.85546875" customWidth="1"/>
    <col min="11518" max="11518" width="12.140625" customWidth="1"/>
    <col min="11519" max="11519" width="12.85546875" customWidth="1"/>
    <col min="11520" max="11520" width="12.140625" customWidth="1"/>
    <col min="11758" max="11758" width="18.42578125" customWidth="1"/>
    <col min="11759" max="11772" width="10.7109375" customWidth="1"/>
    <col min="11773" max="11773" width="12.85546875" customWidth="1"/>
    <col min="11774" max="11774" width="12.140625" customWidth="1"/>
    <col min="11775" max="11775" width="12.85546875" customWidth="1"/>
    <col min="11776" max="11776" width="12.140625" customWidth="1"/>
    <col min="12014" max="12014" width="18.42578125" customWidth="1"/>
    <col min="12015" max="12028" width="10.7109375" customWidth="1"/>
    <col min="12029" max="12029" width="12.85546875" customWidth="1"/>
    <col min="12030" max="12030" width="12.140625" customWidth="1"/>
    <col min="12031" max="12031" width="12.85546875" customWidth="1"/>
    <col min="12032" max="12032" width="12.140625" customWidth="1"/>
    <col min="12270" max="12270" width="18.42578125" customWidth="1"/>
    <col min="12271" max="12284" width="10.7109375" customWidth="1"/>
    <col min="12285" max="12285" width="12.85546875" customWidth="1"/>
    <col min="12286" max="12286" width="12.140625" customWidth="1"/>
    <col min="12287" max="12287" width="12.85546875" customWidth="1"/>
    <col min="12288" max="12288" width="12.140625" customWidth="1"/>
    <col min="12526" max="12526" width="18.42578125" customWidth="1"/>
    <col min="12527" max="12540" width="10.7109375" customWidth="1"/>
    <col min="12541" max="12541" width="12.85546875" customWidth="1"/>
    <col min="12542" max="12542" width="12.140625" customWidth="1"/>
    <col min="12543" max="12543" width="12.85546875" customWidth="1"/>
    <col min="12544" max="12544" width="12.140625" customWidth="1"/>
    <col min="12782" max="12782" width="18.42578125" customWidth="1"/>
    <col min="12783" max="12796" width="10.7109375" customWidth="1"/>
    <col min="12797" max="12797" width="12.85546875" customWidth="1"/>
    <col min="12798" max="12798" width="12.140625" customWidth="1"/>
    <col min="12799" max="12799" width="12.85546875" customWidth="1"/>
    <col min="12800" max="12800" width="12.140625" customWidth="1"/>
    <col min="13038" max="13038" width="18.42578125" customWidth="1"/>
    <col min="13039" max="13052" width="10.7109375" customWidth="1"/>
    <col min="13053" max="13053" width="12.85546875" customWidth="1"/>
    <col min="13054" max="13054" width="12.140625" customWidth="1"/>
    <col min="13055" max="13055" width="12.85546875" customWidth="1"/>
    <col min="13056" max="13056" width="12.140625" customWidth="1"/>
    <col min="13294" max="13294" width="18.42578125" customWidth="1"/>
    <col min="13295" max="13308" width="10.7109375" customWidth="1"/>
    <col min="13309" max="13309" width="12.85546875" customWidth="1"/>
    <col min="13310" max="13310" width="12.140625" customWidth="1"/>
    <col min="13311" max="13311" width="12.85546875" customWidth="1"/>
    <col min="13312" max="13312" width="12.140625" customWidth="1"/>
    <col min="13550" max="13550" width="18.42578125" customWidth="1"/>
    <col min="13551" max="13564" width="10.7109375" customWidth="1"/>
    <col min="13565" max="13565" width="12.85546875" customWidth="1"/>
    <col min="13566" max="13566" width="12.140625" customWidth="1"/>
    <col min="13567" max="13567" width="12.85546875" customWidth="1"/>
    <col min="13568" max="13568" width="12.140625" customWidth="1"/>
    <col min="13806" max="13806" width="18.42578125" customWidth="1"/>
    <col min="13807" max="13820" width="10.7109375" customWidth="1"/>
    <col min="13821" max="13821" width="12.85546875" customWidth="1"/>
    <col min="13822" max="13822" width="12.140625" customWidth="1"/>
    <col min="13823" max="13823" width="12.85546875" customWidth="1"/>
    <col min="13824" max="13824" width="12.140625" customWidth="1"/>
    <col min="14062" max="14062" width="18.42578125" customWidth="1"/>
    <col min="14063" max="14076" width="10.7109375" customWidth="1"/>
    <col min="14077" max="14077" width="12.85546875" customWidth="1"/>
    <col min="14078" max="14078" width="12.140625" customWidth="1"/>
    <col min="14079" max="14079" width="12.85546875" customWidth="1"/>
    <col min="14080" max="14080" width="12.140625" customWidth="1"/>
    <col min="14318" max="14318" width="18.42578125" customWidth="1"/>
    <col min="14319" max="14332" width="10.7109375" customWidth="1"/>
    <col min="14333" max="14333" width="12.85546875" customWidth="1"/>
    <col min="14334" max="14334" width="12.140625" customWidth="1"/>
    <col min="14335" max="14335" width="12.85546875" customWidth="1"/>
    <col min="14336" max="14336" width="12.140625" customWidth="1"/>
    <col min="14574" max="14574" width="18.42578125" customWidth="1"/>
    <col min="14575" max="14588" width="10.7109375" customWidth="1"/>
    <col min="14589" max="14589" width="12.85546875" customWidth="1"/>
    <col min="14590" max="14590" width="12.140625" customWidth="1"/>
    <col min="14591" max="14591" width="12.85546875" customWidth="1"/>
    <col min="14592" max="14592" width="12.140625" customWidth="1"/>
    <col min="14830" max="14830" width="18.42578125" customWidth="1"/>
    <col min="14831" max="14844" width="10.7109375" customWidth="1"/>
    <col min="14845" max="14845" width="12.85546875" customWidth="1"/>
    <col min="14846" max="14846" width="12.140625" customWidth="1"/>
    <col min="14847" max="14847" width="12.85546875" customWidth="1"/>
    <col min="14848" max="14848" width="12.140625" customWidth="1"/>
    <col min="15086" max="15086" width="18.42578125" customWidth="1"/>
    <col min="15087" max="15100" width="10.7109375" customWidth="1"/>
    <col min="15101" max="15101" width="12.85546875" customWidth="1"/>
    <col min="15102" max="15102" width="12.140625" customWidth="1"/>
    <col min="15103" max="15103" width="12.85546875" customWidth="1"/>
    <col min="15104" max="15104" width="12.140625" customWidth="1"/>
    <col min="15342" max="15342" width="18.42578125" customWidth="1"/>
    <col min="15343" max="15356" width="10.7109375" customWidth="1"/>
    <col min="15357" max="15357" width="12.85546875" customWidth="1"/>
    <col min="15358" max="15358" width="12.140625" customWidth="1"/>
    <col min="15359" max="15359" width="12.85546875" customWidth="1"/>
    <col min="15360" max="15360" width="12.140625" customWidth="1"/>
    <col min="15598" max="15598" width="18.42578125" customWidth="1"/>
    <col min="15599" max="15612" width="10.7109375" customWidth="1"/>
    <col min="15613" max="15613" width="12.85546875" customWidth="1"/>
    <col min="15614" max="15614" width="12.140625" customWidth="1"/>
    <col min="15615" max="15615" width="12.85546875" customWidth="1"/>
    <col min="15616" max="15616" width="12.140625" customWidth="1"/>
    <col min="15854" max="15854" width="18.42578125" customWidth="1"/>
    <col min="15855" max="15868" width="10.7109375" customWidth="1"/>
    <col min="15869" max="15869" width="12.85546875" customWidth="1"/>
    <col min="15870" max="15870" width="12.140625" customWidth="1"/>
    <col min="15871" max="15871" width="12.85546875" customWidth="1"/>
    <col min="15872" max="15872" width="12.140625" customWidth="1"/>
    <col min="16110" max="16110" width="18.42578125" customWidth="1"/>
    <col min="16111" max="16124" width="10.7109375" customWidth="1"/>
    <col min="16125" max="16125" width="12.85546875" customWidth="1"/>
    <col min="16126" max="16126" width="12.140625" customWidth="1"/>
    <col min="16127" max="16127" width="12.85546875" customWidth="1"/>
    <col min="16128" max="16128" width="12.140625" customWidth="1"/>
  </cols>
  <sheetData>
    <row r="1" spans="1:7" ht="18.75" customHeight="1" x14ac:dyDescent="0.25">
      <c r="A1" s="230" t="s">
        <v>67</v>
      </c>
      <c r="B1" s="231"/>
      <c r="C1" s="231"/>
      <c r="D1" s="231"/>
      <c r="E1" s="231"/>
      <c r="F1" s="231"/>
      <c r="G1" s="232"/>
    </row>
    <row r="2" spans="1:7" ht="18.75" customHeight="1" x14ac:dyDescent="0.25">
      <c r="A2" s="236"/>
      <c r="B2" s="233">
        <v>2019</v>
      </c>
      <c r="C2" s="234"/>
      <c r="D2" s="234"/>
      <c r="E2" s="233">
        <v>2020</v>
      </c>
      <c r="F2" s="234"/>
      <c r="G2" s="235"/>
    </row>
    <row r="3" spans="1:7" ht="18.75" customHeight="1" x14ac:dyDescent="0.25">
      <c r="A3" s="237"/>
      <c r="B3" s="164" t="s">
        <v>4</v>
      </c>
      <c r="C3" s="164" t="s">
        <v>8</v>
      </c>
      <c r="D3" s="164" t="s">
        <v>9</v>
      </c>
      <c r="E3" s="164" t="s">
        <v>4</v>
      </c>
      <c r="F3" s="164" t="s">
        <v>8</v>
      </c>
      <c r="G3" s="171" t="s">
        <v>9</v>
      </c>
    </row>
    <row r="4" spans="1:7" ht="15.75" x14ac:dyDescent="0.25">
      <c r="A4" s="149" t="s">
        <v>68</v>
      </c>
      <c r="B4" s="190"/>
      <c r="C4" s="190"/>
      <c r="D4" s="150"/>
      <c r="E4" s="190"/>
      <c r="F4" s="190"/>
      <c r="G4" s="170"/>
    </row>
    <row r="5" spans="1:7" ht="15.75" x14ac:dyDescent="0.25">
      <c r="A5" s="160" t="s">
        <v>57</v>
      </c>
      <c r="B5" s="151">
        <v>985121.15899999999</v>
      </c>
      <c r="C5" s="151">
        <v>684995.91500000004</v>
      </c>
      <c r="D5" s="151">
        <f>B5+C5</f>
        <v>1670117.074</v>
      </c>
      <c r="E5" s="151">
        <v>836803.85599999991</v>
      </c>
      <c r="F5" s="151">
        <v>682231.94200000004</v>
      </c>
      <c r="G5" s="151">
        <f>E5+F5</f>
        <v>1519035.798</v>
      </c>
    </row>
    <row r="6" spans="1:7" ht="15.75" x14ac:dyDescent="0.25">
      <c r="A6" s="160" t="s">
        <v>58</v>
      </c>
      <c r="B6" s="152">
        <v>417221.38400000002</v>
      </c>
      <c r="C6" s="152">
        <v>432830.30099999998</v>
      </c>
      <c r="D6" s="152">
        <f t="shared" ref="D6" si="0">B6+C6</f>
        <v>850051.68500000006</v>
      </c>
      <c r="E6" s="152">
        <v>350037.92300000001</v>
      </c>
      <c r="F6" s="152">
        <v>243871.90299999999</v>
      </c>
      <c r="G6" s="152">
        <f t="shared" ref="G6" si="1">E6+F6</f>
        <v>593909.826</v>
      </c>
    </row>
    <row r="7" spans="1:7" ht="15.75" x14ac:dyDescent="0.25">
      <c r="A7" s="161" t="s">
        <v>61</v>
      </c>
      <c r="B7" s="158">
        <f>SUM(B5:B6)</f>
        <v>1402342.5430000001</v>
      </c>
      <c r="C7" s="158">
        <f t="shared" ref="C7:D7" si="2">SUM(C5:C6)</f>
        <v>1117826.216</v>
      </c>
      <c r="D7" s="158">
        <f t="shared" si="2"/>
        <v>2520168.7590000001</v>
      </c>
      <c r="E7" s="158">
        <f>SUM(E5:E6)</f>
        <v>1186841.7789999999</v>
      </c>
      <c r="F7" s="158">
        <f t="shared" ref="F7:G7" si="3">SUM(F5:F6)</f>
        <v>926103.84499999997</v>
      </c>
      <c r="G7" s="158">
        <f t="shared" si="3"/>
        <v>2112945.6239999998</v>
      </c>
    </row>
    <row r="8" spans="1:7" ht="15.75" x14ac:dyDescent="0.25">
      <c r="A8" s="153" t="s">
        <v>69</v>
      </c>
      <c r="B8" s="190"/>
      <c r="C8" s="190"/>
      <c r="D8" s="150"/>
      <c r="E8" s="190"/>
      <c r="F8" s="190"/>
      <c r="G8" s="170"/>
    </row>
    <row r="9" spans="1:7" ht="15.75" x14ac:dyDescent="0.25">
      <c r="A9" s="162" t="s">
        <v>64</v>
      </c>
      <c r="B9" s="154">
        <v>42.320999999999998</v>
      </c>
      <c r="C9" s="154">
        <v>13.461666666666666</v>
      </c>
      <c r="D9" s="154">
        <v>27.891333333333336</v>
      </c>
      <c r="E9" s="154">
        <v>12.048999999999999</v>
      </c>
      <c r="F9" s="154">
        <v>8.4446666666666665</v>
      </c>
      <c r="G9" s="154">
        <v>10.246833333333333</v>
      </c>
    </row>
    <row r="10" spans="1:7" ht="15.75" x14ac:dyDescent="0.25">
      <c r="A10" s="162" t="s">
        <v>75</v>
      </c>
      <c r="B10" s="155">
        <v>1.2233333333333338</v>
      </c>
      <c r="C10" s="155">
        <v>0.4716666666666669</v>
      </c>
      <c r="D10" s="155">
        <v>0.84750000000000025</v>
      </c>
      <c r="E10" s="155">
        <v>0.5903333333333336</v>
      </c>
      <c r="F10" s="155">
        <v>0.62333333333333374</v>
      </c>
      <c r="G10" s="155">
        <v>0.60683333333333367</v>
      </c>
    </row>
    <row r="11" spans="1:7" ht="15.75" x14ac:dyDescent="0.25">
      <c r="A11" s="162" t="s">
        <v>70</v>
      </c>
      <c r="B11" s="156">
        <v>3.0813333333333333</v>
      </c>
      <c r="C11" s="156">
        <v>1.7906666666666669</v>
      </c>
      <c r="D11" s="156">
        <v>2.4360000000000004</v>
      </c>
      <c r="E11" s="156">
        <v>1.6020000000000003</v>
      </c>
      <c r="F11" s="156">
        <v>2.2476666666666665</v>
      </c>
      <c r="G11" s="156">
        <v>1.9248333333333334</v>
      </c>
    </row>
    <row r="12" spans="1:7" ht="15.75" x14ac:dyDescent="0.25">
      <c r="A12" s="162" t="s">
        <v>66</v>
      </c>
      <c r="B12" s="157">
        <v>144.59833333333336</v>
      </c>
      <c r="C12" s="157">
        <v>49.372666666666667</v>
      </c>
      <c r="D12" s="157">
        <v>96.985500000000002</v>
      </c>
      <c r="E12" s="157">
        <v>69.430999999999997</v>
      </c>
      <c r="F12" s="157">
        <v>74.358666666666664</v>
      </c>
      <c r="G12" s="157">
        <v>71.894833333333338</v>
      </c>
    </row>
    <row r="13" spans="1:7" ht="15.75" x14ac:dyDescent="0.25">
      <c r="A13" s="162" t="s">
        <v>71</v>
      </c>
      <c r="B13" s="157">
        <v>14.637999999999998</v>
      </c>
      <c r="C13" s="157">
        <v>4.8826666666666672</v>
      </c>
      <c r="D13" s="157">
        <v>9.7603333333333318</v>
      </c>
      <c r="E13" s="157">
        <v>4.7233333333333336</v>
      </c>
      <c r="F13" s="157">
        <v>3.594666666666666</v>
      </c>
      <c r="G13" s="157">
        <v>4.1589999999999998</v>
      </c>
    </row>
    <row r="14" spans="1:7" ht="15.75" x14ac:dyDescent="0.25">
      <c r="A14" s="163" t="s">
        <v>61</v>
      </c>
      <c r="B14" s="159">
        <f>SUM(B9:B13)</f>
        <v>205.86200000000002</v>
      </c>
      <c r="C14" s="159">
        <f t="shared" ref="C14:D14" si="4">SUM(C9:C13)</f>
        <v>69.979333333333329</v>
      </c>
      <c r="D14" s="159">
        <f t="shared" si="4"/>
        <v>137.92066666666668</v>
      </c>
      <c r="E14" s="159">
        <f>SUM(E9:E13)</f>
        <v>88.395666666666656</v>
      </c>
      <c r="F14" s="159">
        <f t="shared" ref="F14:G14" si="5">SUM(F9:F13)</f>
        <v>89.268999999999991</v>
      </c>
      <c r="G14" s="159">
        <f t="shared" si="5"/>
        <v>88.832333333333352</v>
      </c>
    </row>
  </sheetData>
  <protectedRanges>
    <protectedRange password="CA04" sqref="A1:A4 B8:G14 A5:A14 E1:G7 B1:D7" name="Диапазон2"/>
  </protectedRanges>
  <mergeCells count="4">
    <mergeCell ref="A1:G1"/>
    <mergeCell ref="E2:G2"/>
    <mergeCell ref="A2:A3"/>
    <mergeCell ref="B2:D2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2020-01-27T07:59:48Z</cp:lastPrinted>
  <dcterms:created xsi:type="dcterms:W3CDTF">2019-05-24T06:43:52Z</dcterms:created>
  <dcterms:modified xsi:type="dcterms:W3CDTF">2020-07-29T07:37:00Z</dcterms:modified>
</cp:coreProperties>
</file>