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Факты\2019\2 кв\Производство\"/>
    </mc:Choice>
  </mc:AlternateContent>
  <bookViews>
    <workbookView xWindow="0" yWindow="0" windowWidth="28800" windowHeight="11100"/>
  </bookViews>
  <sheets>
    <sheet name="1. Выработка электроэнергии" sheetId="1" r:id="rId1"/>
    <sheet name="2. Отпуск теплоэнергии" sheetId="3" r:id="rId2"/>
    <sheet name="3. УРУТ" sheetId="4" r:id="rId3"/>
    <sheet name="4. КИУМ" sheetId="5" r:id="rId4"/>
    <sheet name="5. Реализация э.э. и мощности" sheetId="6" r:id="rId5"/>
    <sheet name="6. Покупка э.э. и мощности" sheetId="7" r:id="rId6"/>
  </sheets>
  <definedNames>
    <definedName name="_xlnm.Print_Area" localSheetId="0">'1. Выработка электроэнергии'!$A$1:$J$36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1" l="1"/>
  <c r="F7" i="7" l="1"/>
  <c r="G6" i="7"/>
  <c r="F14" i="7"/>
  <c r="G5" i="7"/>
  <c r="G7" i="7" s="1"/>
  <c r="E14" i="7"/>
  <c r="E7" i="7"/>
  <c r="F17" i="6"/>
  <c r="F10" i="6"/>
  <c r="G9" i="6"/>
  <c r="G8" i="6"/>
  <c r="G7" i="6"/>
  <c r="G6" i="6"/>
  <c r="G5" i="6"/>
  <c r="E17" i="6"/>
  <c r="E10" i="6"/>
  <c r="R25" i="3"/>
  <c r="N25" i="3"/>
  <c r="Q23" i="3"/>
  <c r="P23" i="3"/>
  <c r="O23" i="3"/>
  <c r="Q19" i="3"/>
  <c r="P19" i="3"/>
  <c r="O19" i="3"/>
  <c r="Q14" i="3"/>
  <c r="P14" i="3"/>
  <c r="O14" i="3"/>
  <c r="R22" i="3"/>
  <c r="R21" i="3"/>
  <c r="R18" i="3"/>
  <c r="R17" i="3"/>
  <c r="R16" i="3"/>
  <c r="R13" i="3"/>
  <c r="R12" i="3"/>
  <c r="R11" i="3"/>
  <c r="R10" i="3"/>
  <c r="R9" i="3"/>
  <c r="R8" i="3"/>
  <c r="R7" i="3"/>
  <c r="R6" i="3"/>
  <c r="R5" i="3"/>
  <c r="N22" i="3"/>
  <c r="N21" i="3"/>
  <c r="N18" i="3"/>
  <c r="N17" i="3"/>
  <c r="N16" i="3"/>
  <c r="N13" i="3"/>
  <c r="N12" i="3"/>
  <c r="N11" i="3"/>
  <c r="N10" i="3"/>
  <c r="N9" i="3"/>
  <c r="N8" i="3"/>
  <c r="N7" i="3"/>
  <c r="N6" i="3"/>
  <c r="N5" i="3"/>
  <c r="K14" i="3"/>
  <c r="M19" i="3"/>
  <c r="L19" i="3"/>
  <c r="N23" i="3"/>
  <c r="M23" i="3"/>
  <c r="L23" i="3"/>
  <c r="K23" i="3"/>
  <c r="K19" i="3"/>
  <c r="M14" i="3"/>
  <c r="L14" i="3"/>
  <c r="K27" i="3" l="1"/>
  <c r="K28" i="3" s="1"/>
  <c r="S22" i="3"/>
  <c r="R23" i="3"/>
  <c r="S25" i="3"/>
  <c r="S18" i="3"/>
  <c r="R19" i="3"/>
  <c r="S17" i="3"/>
  <c r="O27" i="3"/>
  <c r="O28" i="3" s="1"/>
  <c r="S16" i="3"/>
  <c r="P27" i="3"/>
  <c r="P28" i="3" s="1"/>
  <c r="Q27" i="3"/>
  <c r="Q28" i="3" s="1"/>
  <c r="S7" i="3"/>
  <c r="R14" i="3"/>
  <c r="G17" i="6"/>
  <c r="G10" i="6"/>
  <c r="G14" i="7"/>
  <c r="S21" i="3"/>
  <c r="N19" i="3"/>
  <c r="S11" i="3"/>
  <c r="S12" i="3"/>
  <c r="S5" i="3"/>
  <c r="S9" i="3"/>
  <c r="S13" i="3"/>
  <c r="N14" i="3"/>
  <c r="N27" i="3" s="1"/>
  <c r="N28" i="3" s="1"/>
  <c r="S8" i="3"/>
  <c r="S6" i="3"/>
  <c r="S10" i="3"/>
  <c r="L27" i="3"/>
  <c r="L28" i="3" s="1"/>
  <c r="M27" i="3"/>
  <c r="M28" i="3" s="1"/>
  <c r="S19" i="3" l="1"/>
  <c r="S23" i="3"/>
  <c r="R27" i="3"/>
  <c r="S14" i="3"/>
  <c r="R28" i="3" l="1"/>
  <c r="S27" i="3"/>
  <c r="R24" i="1"/>
  <c r="R30" i="1"/>
  <c r="N30" i="1"/>
  <c r="Q28" i="1"/>
  <c r="P28" i="1"/>
  <c r="O28" i="1"/>
  <c r="Q22" i="1"/>
  <c r="P22" i="1"/>
  <c r="O22" i="1"/>
  <c r="Q16" i="1"/>
  <c r="P16" i="1"/>
  <c r="O16" i="1"/>
  <c r="R27" i="1"/>
  <c r="R26" i="1"/>
  <c r="R25" i="1"/>
  <c r="R21" i="1"/>
  <c r="R20" i="1"/>
  <c r="R19" i="1"/>
  <c r="R18" i="1"/>
  <c r="R15" i="1"/>
  <c r="R13" i="1"/>
  <c r="R12" i="1"/>
  <c r="R11" i="1"/>
  <c r="R10" i="1"/>
  <c r="R9" i="1"/>
  <c r="R8" i="1"/>
  <c r="R7" i="1"/>
  <c r="R6" i="1"/>
  <c r="R5" i="1"/>
  <c r="N27" i="1"/>
  <c r="N26" i="1"/>
  <c r="N25" i="1"/>
  <c r="N24" i="1"/>
  <c r="N21" i="1"/>
  <c r="N20" i="1"/>
  <c r="N19" i="1"/>
  <c r="S19" i="1" s="1"/>
  <c r="N18" i="1"/>
  <c r="N15" i="1"/>
  <c r="N14" i="1"/>
  <c r="N13" i="1"/>
  <c r="N12" i="1"/>
  <c r="N11" i="1"/>
  <c r="N10" i="1"/>
  <c r="N9" i="1"/>
  <c r="N8" i="1"/>
  <c r="N7" i="1"/>
  <c r="N6" i="1"/>
  <c r="N5" i="1"/>
  <c r="Q36" i="1"/>
  <c r="P36" i="1"/>
  <c r="O36" i="1"/>
  <c r="M36" i="1"/>
  <c r="L36" i="1"/>
  <c r="K36" i="1"/>
  <c r="Q35" i="1"/>
  <c r="P35" i="1"/>
  <c r="O35" i="1"/>
  <c r="M35" i="1"/>
  <c r="L35" i="1"/>
  <c r="K35" i="1"/>
  <c r="M28" i="1"/>
  <c r="L28" i="1"/>
  <c r="K28" i="1"/>
  <c r="M22" i="1"/>
  <c r="L22" i="1"/>
  <c r="K22" i="1"/>
  <c r="M16" i="1"/>
  <c r="L16" i="1"/>
  <c r="K16" i="1"/>
  <c r="S28" i="3" l="1"/>
  <c r="S21" i="1"/>
  <c r="S22" i="1" s="1"/>
  <c r="S18" i="1"/>
  <c r="K32" i="1"/>
  <c r="S7" i="1"/>
  <c r="S24" i="1"/>
  <c r="S5" i="1"/>
  <c r="S9" i="1"/>
  <c r="S25" i="1"/>
  <c r="S6" i="1"/>
  <c r="S11" i="1"/>
  <c r="S20" i="1"/>
  <c r="S10" i="1"/>
  <c r="S30" i="1"/>
  <c r="R28" i="1"/>
  <c r="S27" i="1"/>
  <c r="S26" i="1"/>
  <c r="Q32" i="1"/>
  <c r="Q33" i="1" s="1"/>
  <c r="R22" i="1"/>
  <c r="S15" i="1"/>
  <c r="S14" i="1"/>
  <c r="R36" i="1"/>
  <c r="R16" i="1"/>
  <c r="P32" i="1"/>
  <c r="P33" i="1" s="1"/>
  <c r="N28" i="1"/>
  <c r="M32" i="1"/>
  <c r="M33" i="1" s="1"/>
  <c r="N22" i="1"/>
  <c r="S13" i="1"/>
  <c r="N36" i="1"/>
  <c r="O32" i="1"/>
  <c r="R35" i="1"/>
  <c r="S8" i="1"/>
  <c r="S12" i="1"/>
  <c r="N16" i="1"/>
  <c r="N35" i="1"/>
  <c r="K33" i="1"/>
  <c r="L32" i="1"/>
  <c r="L33" i="1" s="1"/>
  <c r="B14" i="7"/>
  <c r="B7" i="7"/>
  <c r="B17" i="6"/>
  <c r="B10" i="6"/>
  <c r="N32" i="1" l="1"/>
  <c r="N33" i="1" s="1"/>
  <c r="S28" i="1"/>
  <c r="S36" i="1"/>
  <c r="S16" i="1"/>
  <c r="O33" i="1"/>
  <c r="R32" i="1"/>
  <c r="S35" i="1"/>
  <c r="J28" i="3"/>
  <c r="I28" i="3"/>
  <c r="H28" i="3"/>
  <c r="G28" i="3"/>
  <c r="F28" i="3"/>
  <c r="E25" i="3"/>
  <c r="E23" i="3"/>
  <c r="D23" i="3"/>
  <c r="C23" i="3"/>
  <c r="B23" i="3"/>
  <c r="E19" i="3"/>
  <c r="D19" i="3"/>
  <c r="B19" i="3"/>
  <c r="E14" i="3"/>
  <c r="D14" i="3"/>
  <c r="C14" i="3"/>
  <c r="B14" i="3"/>
  <c r="D27" i="3" l="1"/>
  <c r="D28" i="3" s="1"/>
  <c r="B27" i="3"/>
  <c r="B28" i="3" s="1"/>
  <c r="C27" i="3"/>
  <c r="C28" i="3" s="1"/>
  <c r="E27" i="3"/>
  <c r="E28" i="3" s="1"/>
  <c r="R33" i="1"/>
  <c r="S32" i="1"/>
  <c r="I36" i="1"/>
  <c r="H36" i="1"/>
  <c r="G36" i="1"/>
  <c r="F36" i="1"/>
  <c r="E36" i="1"/>
  <c r="D36" i="1"/>
  <c r="C36" i="1"/>
  <c r="B36" i="1"/>
  <c r="I35" i="1"/>
  <c r="H35" i="1"/>
  <c r="G35" i="1"/>
  <c r="F35" i="1"/>
  <c r="D35" i="1"/>
  <c r="C35" i="1"/>
  <c r="B35" i="1"/>
  <c r="I33" i="1"/>
  <c r="H33" i="1"/>
  <c r="G33" i="1"/>
  <c r="F33" i="1"/>
  <c r="E30" i="1"/>
  <c r="E35" i="1" s="1"/>
  <c r="E28" i="1"/>
  <c r="J28" i="1" s="1"/>
  <c r="D28" i="1"/>
  <c r="C28" i="1"/>
  <c r="B28" i="1"/>
  <c r="J27" i="1"/>
  <c r="J26" i="1"/>
  <c r="J25" i="1"/>
  <c r="J24" i="1"/>
  <c r="E22" i="1"/>
  <c r="D22" i="1"/>
  <c r="C22" i="1"/>
  <c r="B22" i="1"/>
  <c r="J21" i="1"/>
  <c r="J20" i="1"/>
  <c r="J19" i="1"/>
  <c r="J18" i="1"/>
  <c r="E16" i="1"/>
  <c r="J16" i="1" s="1"/>
  <c r="D16" i="1"/>
  <c r="C16" i="1"/>
  <c r="B16" i="1"/>
  <c r="J15" i="1"/>
  <c r="J14" i="1"/>
  <c r="J13" i="1"/>
  <c r="J12" i="1"/>
  <c r="J11" i="1"/>
  <c r="J10" i="1"/>
  <c r="J9" i="1"/>
  <c r="J8" i="1"/>
  <c r="J7" i="1"/>
  <c r="J6" i="1"/>
  <c r="J5" i="1"/>
  <c r="S33" i="1" l="1"/>
  <c r="J35" i="1"/>
  <c r="J36" i="1"/>
  <c r="B32" i="1"/>
  <c r="B33" i="1" s="1"/>
  <c r="E32" i="1"/>
  <c r="J32" i="1" s="1"/>
  <c r="J33" i="1" s="1"/>
  <c r="J22" i="1"/>
  <c r="C32" i="1"/>
  <c r="C33" i="1" s="1"/>
  <c r="D32" i="1"/>
  <c r="D33" i="1" s="1"/>
  <c r="E33" i="1"/>
</calcChain>
</file>

<file path=xl/sharedStrings.xml><?xml version="1.0" encoding="utf-8"?>
<sst xmlns="http://schemas.openxmlformats.org/spreadsheetml/2006/main" count="220" uniqueCount="86">
  <si>
    <t>Выработка электрической энергии станциями ПАО "ТГК-1", тыс. кВт∙ч</t>
  </si>
  <si>
    <t>январь</t>
  </si>
  <si>
    <t>февраль</t>
  </si>
  <si>
    <t>март</t>
  </si>
  <si>
    <t>1 кв</t>
  </si>
  <si>
    <t>апрель</t>
  </si>
  <si>
    <t>май</t>
  </si>
  <si>
    <t>июнь</t>
  </si>
  <si>
    <t>2 кв</t>
  </si>
  <si>
    <t>1 П</t>
  </si>
  <si>
    <t>Филиал "Невский"</t>
  </si>
  <si>
    <t>Центральная ТЭЦ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</si>
  <si>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</si>
  <si>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</si>
  <si>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</si>
  <si>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</si>
  <si>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</si>
  <si>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</si>
  <si>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</si>
  <si>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</si>
  <si>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Каскад Вуоксинских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</si>
  <si>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</si>
  <si>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</si>
  <si>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</si>
  <si>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</si>
  <si>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</si>
  <si>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Каскад Сунских ГЭС (с учетом Малых ГЭС)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</si>
  <si>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</si>
  <si>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</si>
  <si>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</si>
  <si>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</si>
  <si>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</si>
  <si>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Каскад Туломских и Серебрянских ГЭС</t>
  </si>
  <si>
    <t>Всего по филиалу "Кольский"</t>
  </si>
  <si>
    <t>Котельные</t>
  </si>
  <si>
    <t>Электрические бойлерные</t>
  </si>
  <si>
    <t>Отпуск тепловой энергии станциями ПАО "ТГК-1", Гкал</t>
  </si>
  <si>
    <t>1  П</t>
  </si>
  <si>
    <t>Удельный расход условного топлива на отпуск электрической и тепловой энергии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</si>
  <si>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</si>
  <si>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</si>
  <si>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</si>
  <si>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</si>
  <si>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-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</si>
  <si>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</si>
  <si>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</si>
  <si>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</si>
  <si>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</si>
  <si>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</si>
  <si>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</si>
  <si>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</si>
  <si>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 xml:space="preserve">Реализация электроэнергии и мощности </t>
  </si>
  <si>
    <t>Реализация электроэнергии (тыс. кВт∙ч)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</si>
  <si>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</si>
  <si>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</si>
  <si>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</si>
  <si>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</si>
  <si>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</si>
  <si>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</si>
  <si>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</si>
  <si>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 xml:space="preserve">РД </t>
  </si>
  <si>
    <t>ДПМ</t>
  </si>
  <si>
    <t>Вынужденные</t>
  </si>
  <si>
    <t>КОМ</t>
  </si>
  <si>
    <t xml:space="preserve">Покупка электроэнергии и мощности </t>
  </si>
  <si>
    <t>Покупка электроэнергии (тыс. кВт∙ч)</t>
  </si>
  <si>
    <t>Покупка мощности (МВт, среднемесячные значения)</t>
  </si>
  <si>
    <t xml:space="preserve">Вынужденные </t>
  </si>
  <si>
    <t>ГЭС/АЭС</t>
  </si>
  <si>
    <t>на э/энергию, г/кВт∙ч</t>
  </si>
  <si>
    <t>В среднем по ПАО "ТГК-1"</t>
  </si>
  <si>
    <t>ПАО «ТГК-1»</t>
  </si>
  <si>
    <t>ВИЭ</t>
  </si>
  <si>
    <t>ПАО "Мурманская ТЭЦ"</t>
  </si>
  <si>
    <t>Всего "ТГК-1" без учета ПАО "Мурманская ТЭЦ"</t>
  </si>
  <si>
    <t>Всего "ТГК-1" с учетом ПАО "Мурманская ТЭЦ"</t>
  </si>
  <si>
    <t>ПАО "Мурманская ТЭЦ" (с учетом котельных)</t>
  </si>
  <si>
    <t>ПАО «Мурманская ТЭЦ»</t>
  </si>
  <si>
    <t>СДМ</t>
  </si>
  <si>
    <t>Всего "ТГК-1" без учета ПАО "Мурманская ТЭЦ"*</t>
  </si>
  <si>
    <t>Всего "ТГК-1" с учетом ПАО "Мурманская ТЭЦ"*</t>
  </si>
  <si>
    <t>Каскад Ладожских ГЭС*</t>
  </si>
  <si>
    <t>*Приведены данные с учетом корректировки показателей по Каскаду Ладожских ГЭС за 1 квартал 2019 года</t>
  </si>
  <si>
    <t>Всего по филиалу "Невский"*</t>
  </si>
  <si>
    <t>Всего ГЭС*</t>
  </si>
  <si>
    <t xml:space="preserve">Всего ТЭС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</si>
</sst>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b/>
      <sz val="11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indexed="12"/>
      <name val="Arial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sz val="11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8"/>
      <color theme="0" tint="-0.49998474074526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8" fillId="0" borderId="0"/>
    <xf numFmtId="0" fontId="24" fillId="0" borderId="0"/>
    <xf numFmtId="0" fontId="22" fillId="0" borderId="0"/>
    <xf numFmtId="0" fontId="25" fillId="0" borderId="0"/>
  </cellStyleXfs>
  <cellXfs count="245">
    <xf numFmtId="0" fontId="0" fillId="0" borderId="0" xfId="0"/>
    <xf numFmtId="164" fontId="0" fillId="0" borderId="0" xfId="0" applyNumberFormat="1"/>
    <xf numFmtId="3" fontId="9" fillId="0" borderId="11" xfId="2" applyNumberFormat="1" applyFont="1" applyFill="1" applyBorder="1" applyProtection="1"/>
    <xf numFmtId="3" fontId="9" fillId="0" borderId="11" xfId="0" applyNumberFormat="1" applyFont="1" applyFill="1" applyBorder="1" applyProtection="1"/>
    <xf numFmtId="3" fontId="9" fillId="0" borderId="0" xfId="2" applyNumberFormat="1" applyFont="1" applyFill="1" applyBorder="1" applyProtection="1"/>
    <xf numFmtId="3" fontId="9" fillId="0" borderId="0" xfId="0" applyNumberFormat="1" applyFont="1" applyFill="1" applyBorder="1" applyProtection="1"/>
    <xf numFmtId="3" fontId="11" fillId="0" borderId="19" xfId="0" applyNumberFormat="1" applyFont="1" applyFill="1" applyBorder="1" applyProtection="1"/>
    <xf numFmtId="0" fontId="0" fillId="0" borderId="0" xfId="0" applyBorder="1"/>
    <xf numFmtId="3" fontId="9" fillId="3" borderId="19" xfId="0" applyNumberFormat="1" applyFont="1" applyFill="1" applyBorder="1" applyProtection="1"/>
    <xf numFmtId="3" fontId="0" fillId="0" borderId="0" xfId="0" applyNumberFormat="1"/>
    <xf numFmtId="0" fontId="7" fillId="4" borderId="10" xfId="1" applyFont="1" applyFill="1" applyBorder="1" applyAlignment="1" applyProtection="1">
      <alignment horizontal="left" vertical="center"/>
    </xf>
    <xf numFmtId="0" fontId="7" fillId="4" borderId="1" xfId="1" applyFont="1" applyFill="1" applyBorder="1" applyAlignment="1" applyProtection="1">
      <alignment horizontal="left" vertical="center"/>
    </xf>
    <xf numFmtId="0" fontId="7" fillId="4" borderId="16" xfId="1" applyFont="1" applyFill="1" applyBorder="1" applyAlignment="1" applyProtection="1">
      <alignment horizontal="left" vertical="center"/>
    </xf>
    <xf numFmtId="0" fontId="10" fillId="4" borderId="18" xfId="1" applyFont="1" applyFill="1" applyBorder="1" applyAlignment="1" applyProtection="1">
      <alignment horizontal="left" vertical="center"/>
    </xf>
    <xf numFmtId="0" fontId="7" fillId="4" borderId="18" xfId="1" applyFont="1" applyFill="1" applyBorder="1" applyAlignment="1" applyProtection="1">
      <alignment horizontal="left" vertical="center"/>
    </xf>
    <xf numFmtId="0" fontId="4" fillId="4" borderId="18" xfId="1" applyFont="1" applyFill="1" applyBorder="1" applyAlignment="1" applyProtection="1">
      <alignment horizontal="left" vertical="center" wrapText="1"/>
    </xf>
    <xf numFmtId="0" fontId="4" fillId="4" borderId="30" xfId="1" applyFont="1" applyFill="1" applyBorder="1" applyAlignment="1" applyProtection="1">
      <alignment horizontal="right"/>
    </xf>
    <xf numFmtId="3" fontId="4" fillId="4" borderId="11" xfId="1" applyNumberFormat="1" applyFont="1" applyFill="1" applyBorder="1" applyProtection="1"/>
    <xf numFmtId="3" fontId="9" fillId="3" borderId="11" xfId="2" applyNumberFormat="1" applyFont="1" applyFill="1" applyBorder="1" applyProtection="1"/>
    <xf numFmtId="3" fontId="9" fillId="3" borderId="11" xfId="0" applyNumberFormat="1" applyFont="1" applyFill="1" applyBorder="1" applyProtection="1"/>
    <xf numFmtId="3" fontId="9" fillId="3" borderId="0" xfId="2" applyNumberFormat="1" applyFont="1" applyFill="1" applyBorder="1" applyProtection="1"/>
    <xf numFmtId="3" fontId="9" fillId="3" borderId="0" xfId="0" applyNumberFormat="1" applyFont="1" applyFill="1" applyBorder="1" applyProtection="1"/>
    <xf numFmtId="3" fontId="9" fillId="3" borderId="17" xfId="2" applyNumberFormat="1" applyFont="1" applyFill="1" applyBorder="1" applyProtection="1"/>
    <xf numFmtId="3" fontId="9" fillId="3" borderId="17" xfId="0" applyNumberFormat="1" applyFont="1" applyFill="1" applyBorder="1" applyProtection="1"/>
    <xf numFmtId="3" fontId="11" fillId="3" borderId="19" xfId="0" applyNumberFormat="1" applyFont="1" applyFill="1" applyBorder="1" applyProtection="1"/>
    <xf numFmtId="3" fontId="9" fillId="5" borderId="12" xfId="0" applyNumberFormat="1" applyFont="1" applyFill="1" applyBorder="1" applyProtection="1"/>
    <xf numFmtId="3" fontId="9" fillId="5" borderId="14" xfId="0" applyNumberFormat="1" applyFont="1" applyFill="1" applyBorder="1" applyProtection="1"/>
    <xf numFmtId="3" fontId="11" fillId="5" borderId="20" xfId="0" applyNumberFormat="1" applyFont="1" applyFill="1" applyBorder="1" applyProtection="1"/>
    <xf numFmtId="3" fontId="9" fillId="5" borderId="20" xfId="0" applyNumberFormat="1" applyFont="1" applyFill="1" applyBorder="1" applyProtection="1"/>
    <xf numFmtId="3" fontId="11" fillId="5" borderId="20" xfId="0" applyNumberFormat="1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3" fontId="6" fillId="3" borderId="9" xfId="0" applyNumberFormat="1" applyFont="1" applyFill="1" applyBorder="1" applyAlignment="1" applyProtection="1">
      <alignment vertical="center"/>
    </xf>
    <xf numFmtId="0" fontId="0" fillId="3" borderId="0" xfId="0" applyFill="1" applyBorder="1"/>
    <xf numFmtId="0" fontId="6" fillId="3" borderId="23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/>
    <xf numFmtId="0" fontId="0" fillId="3" borderId="19" xfId="0" applyFill="1" applyBorder="1" applyAlignment="1" applyProtection="1"/>
    <xf numFmtId="3" fontId="11" fillId="3" borderId="19" xfId="0" applyNumberFormat="1" applyFont="1" applyFill="1" applyBorder="1" applyAlignment="1" applyProtection="1">
      <alignment vertical="center" wrapText="1"/>
    </xf>
    <xf numFmtId="3" fontId="11" fillId="3" borderId="17" xfId="0" applyNumberFormat="1" applyFont="1" applyFill="1" applyBorder="1" applyAlignment="1" applyProtection="1">
      <alignment vertical="center" wrapText="1"/>
    </xf>
    <xf numFmtId="0" fontId="4" fillId="3" borderId="25" xfId="1" applyFont="1" applyFill="1" applyBorder="1" applyAlignment="1" applyProtection="1"/>
    <xf numFmtId="0" fontId="6" fillId="3" borderId="25" xfId="0" applyFont="1" applyFill="1" applyBorder="1" applyAlignment="1" applyProtection="1"/>
    <xf numFmtId="0" fontId="5" fillId="3" borderId="22" xfId="0" applyFont="1" applyFill="1" applyBorder="1" applyAlignment="1" applyProtection="1">
      <alignment vertical="center"/>
    </xf>
    <xf numFmtId="0" fontId="6" fillId="3" borderId="24" xfId="0" applyFont="1" applyFill="1" applyBorder="1" applyAlignment="1" applyProtection="1">
      <alignment vertical="center"/>
    </xf>
    <xf numFmtId="164" fontId="0" fillId="3" borderId="0" xfId="0" applyNumberFormat="1" applyFill="1"/>
    <xf numFmtId="0" fontId="0" fillId="3" borderId="0" xfId="0" applyFill="1"/>
    <xf numFmtId="0" fontId="5" fillId="3" borderId="22" xfId="0" applyFont="1" applyFill="1" applyBorder="1" applyAlignment="1" applyProtection="1"/>
    <xf numFmtId="0" fontId="6" fillId="3" borderId="24" xfId="0" applyFont="1" applyFill="1" applyBorder="1" applyAlignment="1" applyProtection="1"/>
    <xf numFmtId="0" fontId="0" fillId="3" borderId="18" xfId="0" applyFill="1" applyBorder="1" applyAlignment="1" applyProtection="1"/>
    <xf numFmtId="0" fontId="0" fillId="3" borderId="21" xfId="0" applyFill="1" applyBorder="1" applyAlignment="1" applyProtection="1"/>
    <xf numFmtId="0" fontId="4" fillId="3" borderId="29" xfId="1" applyFont="1" applyFill="1" applyBorder="1" applyAlignment="1" applyProtection="1"/>
    <xf numFmtId="0" fontId="4" fillId="4" borderId="6" xfId="1" applyFont="1" applyFill="1" applyBorder="1" applyAlignment="1" applyProtection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3" fontId="4" fillId="4" borderId="32" xfId="1" applyNumberFormat="1" applyFont="1" applyFill="1" applyBorder="1" applyProtection="1"/>
    <xf numFmtId="3" fontId="4" fillId="4" borderId="30" xfId="1" applyNumberFormat="1" applyFont="1" applyFill="1" applyBorder="1" applyProtection="1"/>
    <xf numFmtId="0" fontId="4" fillId="4" borderId="34" xfId="1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vertical="center"/>
    </xf>
    <xf numFmtId="0" fontId="4" fillId="3" borderId="36" xfId="1" applyFont="1" applyFill="1" applyBorder="1" applyAlignment="1" applyProtection="1"/>
    <xf numFmtId="3" fontId="4" fillId="4" borderId="37" xfId="1" applyNumberFormat="1" applyFont="1" applyFill="1" applyBorder="1" applyProtection="1"/>
    <xf numFmtId="0" fontId="4" fillId="4" borderId="40" xfId="1" applyFont="1" applyFill="1" applyBorder="1" applyAlignment="1" applyProtection="1">
      <alignment horizontal="right"/>
    </xf>
    <xf numFmtId="3" fontId="4" fillId="4" borderId="41" xfId="1" applyNumberFormat="1" applyFont="1" applyFill="1" applyBorder="1" applyProtection="1"/>
    <xf numFmtId="3" fontId="4" fillId="4" borderId="42" xfId="1" applyNumberFormat="1" applyFont="1" applyFill="1" applyBorder="1" applyProtection="1"/>
    <xf numFmtId="3" fontId="4" fillId="4" borderId="40" xfId="1" applyNumberFormat="1" applyFont="1" applyFill="1" applyBorder="1" applyProtection="1"/>
    <xf numFmtId="3" fontId="4" fillId="4" borderId="39" xfId="1" applyNumberFormat="1" applyFont="1" applyFill="1" applyBorder="1" applyProtection="1"/>
    <xf numFmtId="0" fontId="5" fillId="0" borderId="47" xfId="0" applyFont="1" applyFill="1" applyBorder="1" applyAlignment="1"/>
    <xf numFmtId="0" fontId="6" fillId="0" borderId="48" xfId="0" applyFont="1" applyFill="1" applyBorder="1" applyAlignment="1"/>
    <xf numFmtId="0" fontId="6" fillId="0" borderId="49" xfId="0" applyFont="1" applyFill="1" applyBorder="1" applyAlignment="1"/>
    <xf numFmtId="3" fontId="9" fillId="0" borderId="11" xfId="0" applyNumberFormat="1" applyFont="1" applyFill="1" applyBorder="1"/>
    <xf numFmtId="3" fontId="9" fillId="0" borderId="0" xfId="0" applyNumberFormat="1" applyFont="1" applyFill="1" applyBorder="1"/>
    <xf numFmtId="3" fontId="11" fillId="0" borderId="19" xfId="0" applyNumberFormat="1" applyFont="1" applyFill="1" applyBorder="1"/>
    <xf numFmtId="0" fontId="6" fillId="0" borderId="0" xfId="0" applyFont="1" applyFill="1" applyBorder="1" applyAlignment="1"/>
    <xf numFmtId="0" fontId="6" fillId="0" borderId="15" xfId="0" applyFont="1" applyFill="1" applyBorder="1" applyAlignment="1"/>
    <xf numFmtId="3" fontId="9" fillId="0" borderId="48" xfId="0" applyNumberFormat="1" applyFont="1" applyFill="1" applyBorder="1"/>
    <xf numFmtId="3" fontId="11" fillId="0" borderId="19" xfId="0" applyNumberFormat="1" applyFont="1" applyFill="1" applyBorder="1" applyAlignment="1">
      <alignment wrapText="1"/>
    </xf>
    <xf numFmtId="3" fontId="11" fillId="0" borderId="0" xfId="0" applyNumberFormat="1" applyFont="1" applyFill="1" applyBorder="1" applyAlignment="1">
      <alignment wrapText="1"/>
    </xf>
    <xf numFmtId="3" fontId="0" fillId="0" borderId="0" xfId="0" applyNumberFormat="1" applyFill="1" applyBorder="1"/>
    <xf numFmtId="0" fontId="0" fillId="0" borderId="0" xfId="0" applyFill="1" applyBorder="1"/>
    <xf numFmtId="0" fontId="7" fillId="4" borderId="12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3" fontId="9" fillId="0" borderId="17" xfId="0" applyNumberFormat="1" applyFont="1" applyFill="1" applyBorder="1"/>
    <xf numFmtId="0" fontId="5" fillId="0" borderId="56" xfId="0" applyFont="1" applyFill="1" applyBorder="1" applyAlignment="1"/>
    <xf numFmtId="0" fontId="6" fillId="0" borderId="23" xfId="0" applyFont="1" applyFill="1" applyBorder="1" applyAlignment="1"/>
    <xf numFmtId="3" fontId="9" fillId="0" borderId="57" xfId="0" applyNumberFormat="1" applyFont="1" applyFill="1" applyBorder="1"/>
    <xf numFmtId="3" fontId="9" fillId="0" borderId="58" xfId="0" applyNumberFormat="1" applyFont="1" applyFill="1" applyBorder="1"/>
    <xf numFmtId="3" fontId="11" fillId="3" borderId="19" xfId="0" applyNumberFormat="1" applyFont="1" applyFill="1" applyBorder="1"/>
    <xf numFmtId="0" fontId="0" fillId="0" borderId="56" xfId="0" applyFill="1" applyBorder="1" applyAlignment="1"/>
    <xf numFmtId="0" fontId="0" fillId="0" borderId="23" xfId="0" applyFill="1" applyBorder="1" applyAlignment="1"/>
    <xf numFmtId="0" fontId="0" fillId="0" borderId="24" xfId="0" applyFill="1" applyBorder="1" applyAlignment="1"/>
    <xf numFmtId="0" fontId="0" fillId="0" borderId="59" xfId="0" applyFill="1" applyBorder="1" applyAlignment="1"/>
    <xf numFmtId="0" fontId="0" fillId="0" borderId="60" xfId="0" applyFill="1" applyBorder="1" applyAlignment="1"/>
    <xf numFmtId="0" fontId="0" fillId="0" borderId="61" xfId="0" applyFill="1" applyBorder="1" applyAlignment="1"/>
    <xf numFmtId="0" fontId="4" fillId="4" borderId="55" xfId="1" applyFont="1" applyFill="1" applyBorder="1" applyAlignment="1">
      <alignment horizontal="center" vertical="center"/>
    </xf>
    <xf numFmtId="0" fontId="12" fillId="4" borderId="2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28" xfId="1" applyFont="1" applyFill="1" applyBorder="1" applyAlignment="1">
      <alignment horizontal="left" vertical="center"/>
    </xf>
    <xf numFmtId="0" fontId="7" fillId="4" borderId="52" xfId="1" applyFont="1" applyFill="1" applyBorder="1" applyAlignment="1">
      <alignment horizontal="left" vertical="center"/>
    </xf>
    <xf numFmtId="0" fontId="4" fillId="4" borderId="26" xfId="1" applyFont="1" applyFill="1" applyBorder="1" applyAlignment="1" applyProtection="1">
      <alignment horizontal="left" vertical="center" wrapText="1"/>
    </xf>
    <xf numFmtId="3" fontId="9" fillId="5" borderId="12" xfId="0" applyNumberFormat="1" applyFont="1" applyFill="1" applyBorder="1"/>
    <xf numFmtId="3" fontId="9" fillId="5" borderId="14" xfId="0" applyNumberFormat="1" applyFont="1" applyFill="1" applyBorder="1"/>
    <xf numFmtId="3" fontId="9" fillId="5" borderId="28" xfId="0" applyNumberFormat="1" applyFont="1" applyFill="1" applyBorder="1"/>
    <xf numFmtId="3" fontId="11" fillId="5" borderId="20" xfId="0" applyNumberFormat="1" applyFont="1" applyFill="1" applyBorder="1"/>
    <xf numFmtId="3" fontId="9" fillId="5" borderId="52" xfId="0" applyNumberFormat="1" applyFont="1" applyFill="1" applyBorder="1"/>
    <xf numFmtId="4" fontId="9" fillId="0" borderId="11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27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48" xfId="0" applyNumberFormat="1" applyFont="1" applyBorder="1" applyAlignment="1">
      <alignment horizontal="center"/>
    </xf>
    <xf numFmtId="4" fontId="9" fillId="0" borderId="49" xfId="0" applyNumberFormat="1" applyFont="1" applyBorder="1" applyAlignment="1">
      <alignment horizontal="center"/>
    </xf>
    <xf numFmtId="4" fontId="0" fillId="0" borderId="23" xfId="0" applyNumberFormat="1" applyFont="1" applyFill="1" applyBorder="1" applyAlignment="1">
      <alignment horizontal="center"/>
    </xf>
    <xf numFmtId="4" fontId="0" fillId="0" borderId="24" xfId="0" applyNumberFormat="1" applyFont="1" applyFill="1" applyBorder="1" applyAlignment="1">
      <alignment horizontal="center"/>
    </xf>
    <xf numFmtId="4" fontId="0" fillId="3" borderId="24" xfId="0" applyNumberFormat="1" applyFont="1" applyFill="1" applyBorder="1" applyAlignment="1">
      <alignment horizontal="center"/>
    </xf>
    <xf numFmtId="0" fontId="16" fillId="0" borderId="66" xfId="0" applyFont="1" applyBorder="1" applyAlignment="1">
      <alignment horizontal="justify" wrapText="1"/>
    </xf>
    <xf numFmtId="0" fontId="11" fillId="0" borderId="41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 wrapText="1"/>
    </xf>
    <xf numFmtId="165" fontId="9" fillId="0" borderId="41" xfId="0" applyNumberFormat="1" applyFont="1" applyBorder="1" applyAlignment="1">
      <alignment horizontal="center" wrapText="1"/>
    </xf>
    <xf numFmtId="0" fontId="11" fillId="0" borderId="49" xfId="0" applyFont="1" applyBorder="1" applyAlignment="1">
      <alignment horizontal="center" vertical="center" wrapText="1"/>
    </xf>
    <xf numFmtId="165" fontId="0" fillId="0" borderId="0" xfId="0" applyNumberFormat="1"/>
    <xf numFmtId="0" fontId="0" fillId="0" borderId="33" xfId="0" applyBorder="1"/>
    <xf numFmtId="3" fontId="9" fillId="0" borderId="13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67" xfId="0" applyNumberFormat="1" applyFont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vertical="center"/>
    </xf>
    <xf numFmtId="0" fontId="20" fillId="0" borderId="0" xfId="0" applyFont="1"/>
    <xf numFmtId="164" fontId="20" fillId="0" borderId="0" xfId="0" applyNumberFormat="1" applyFont="1"/>
    <xf numFmtId="0" fontId="21" fillId="0" borderId="0" xfId="0" applyFont="1"/>
    <xf numFmtId="4" fontId="19" fillId="0" borderId="24" xfId="0" applyNumberFormat="1" applyFont="1" applyFill="1" applyBorder="1" applyAlignment="1">
      <alignment horizontal="center"/>
    </xf>
    <xf numFmtId="4" fontId="1" fillId="5" borderId="19" xfId="0" applyNumberFormat="1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horizontal="center" vertical="center"/>
    </xf>
    <xf numFmtId="4" fontId="11" fillId="5" borderId="19" xfId="0" applyNumberFormat="1" applyFont="1" applyFill="1" applyBorder="1" applyAlignment="1">
      <alignment horizontal="center" vertical="center"/>
    </xf>
    <xf numFmtId="4" fontId="11" fillId="5" borderId="21" xfId="0" applyNumberFormat="1" applyFont="1" applyFill="1" applyBorder="1" applyAlignment="1">
      <alignment horizontal="center" vertical="center"/>
    </xf>
    <xf numFmtId="4" fontId="1" fillId="5" borderId="19" xfId="0" applyNumberFormat="1" applyFont="1" applyFill="1" applyBorder="1" applyAlignment="1">
      <alignment horizontal="center"/>
    </xf>
    <xf numFmtId="4" fontId="1" fillId="5" borderId="21" xfId="0" applyNumberFormat="1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center"/>
    </xf>
    <xf numFmtId="4" fontId="11" fillId="5" borderId="21" xfId="0" applyNumberFormat="1" applyFont="1" applyFill="1" applyBorder="1" applyAlignment="1">
      <alignment horizontal="center"/>
    </xf>
    <xf numFmtId="0" fontId="14" fillId="4" borderId="46" xfId="1" applyFont="1" applyFill="1" applyBorder="1" applyAlignment="1">
      <alignment horizontal="center" vertical="center" wrapText="1"/>
    </xf>
    <xf numFmtId="0" fontId="12" fillId="4" borderId="26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left" vertical="center" wrapText="1"/>
    </xf>
    <xf numFmtId="0" fontId="12" fillId="4" borderId="53" xfId="1" applyFont="1" applyFill="1" applyBorder="1" applyAlignment="1">
      <alignment horizontal="left" vertical="center"/>
    </xf>
    <xf numFmtId="0" fontId="4" fillId="4" borderId="63" xfId="1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  <xf numFmtId="0" fontId="17" fillId="4" borderId="14" xfId="1" applyFont="1" applyFill="1" applyBorder="1" applyAlignment="1">
      <alignment vertical="center"/>
    </xf>
    <xf numFmtId="0" fontId="4" fillId="4" borderId="71" xfId="1" applyFont="1" applyFill="1" applyBorder="1" applyAlignment="1">
      <alignment horizontal="left" vertical="center" wrapText="1"/>
    </xf>
    <xf numFmtId="0" fontId="17" fillId="4" borderId="62" xfId="1" applyFont="1" applyFill="1" applyBorder="1"/>
    <xf numFmtId="165" fontId="11" fillId="5" borderId="48" xfId="0" applyNumberFormat="1" applyFont="1" applyFill="1" applyBorder="1" applyAlignment="1">
      <alignment horizontal="center" wrapText="1"/>
    </xf>
    <xf numFmtId="165" fontId="11" fillId="5" borderId="49" xfId="0" applyNumberFormat="1" applyFont="1" applyFill="1" applyBorder="1" applyAlignment="1">
      <alignment horizontal="center" wrapText="1"/>
    </xf>
    <xf numFmtId="3" fontId="9" fillId="0" borderId="13" xfId="0" applyNumberFormat="1" applyFont="1" applyBorder="1" applyAlignment="1" applyProtection="1">
      <alignment vertical="center"/>
    </xf>
    <xf numFmtId="3" fontId="9" fillId="0" borderId="15" xfId="0" applyNumberFormat="1" applyFont="1" applyBorder="1" applyAlignment="1" applyProtection="1">
      <alignment vertical="center"/>
    </xf>
    <xf numFmtId="164" fontId="9" fillId="0" borderId="13" xfId="0" applyNumberFormat="1" applyFont="1" applyBorder="1" applyAlignment="1" applyProtection="1">
      <alignment vertical="center"/>
    </xf>
    <xf numFmtId="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vertical="center"/>
    </xf>
    <xf numFmtId="3" fontId="18" fillId="5" borderId="52" xfId="0" applyNumberFormat="1" applyFont="1" applyFill="1" applyBorder="1" applyAlignment="1" applyProtection="1">
      <alignment vertical="center"/>
    </xf>
    <xf numFmtId="164" fontId="18" fillId="5" borderId="52" xfId="0" applyNumberFormat="1" applyFont="1" applyFill="1" applyBorder="1" applyAlignment="1" applyProtection="1">
      <alignment vertical="center"/>
    </xf>
    <xf numFmtId="0" fontId="17" fillId="4" borderId="14" xfId="1" applyFont="1" applyFill="1" applyBorder="1" applyAlignment="1" applyProtection="1">
      <alignment horizontal="left" vertical="center"/>
    </xf>
    <xf numFmtId="0" fontId="4" fillId="4" borderId="68" xfId="1" applyFont="1" applyFill="1" applyBorder="1" applyAlignment="1" applyProtection="1">
      <alignment horizontal="left" vertical="center"/>
    </xf>
    <xf numFmtId="0" fontId="17" fillId="4" borderId="14" xfId="1" applyFont="1" applyFill="1" applyBorder="1" applyAlignment="1" applyProtection="1">
      <alignment vertical="center"/>
    </xf>
    <xf numFmtId="0" fontId="4" fillId="4" borderId="68" xfId="1" applyFont="1" applyFill="1" applyBorder="1" applyAlignment="1" applyProtection="1">
      <alignment vertical="center"/>
    </xf>
    <xf numFmtId="0" fontId="4" fillId="4" borderId="46" xfId="1" applyFont="1" applyFill="1" applyBorder="1" applyAlignment="1" applyProtection="1">
      <alignment horizontal="center" vertical="center"/>
    </xf>
    <xf numFmtId="0" fontId="17" fillId="4" borderId="12" xfId="1" applyFont="1" applyFill="1" applyBorder="1" applyAlignment="1">
      <alignment vertical="center"/>
    </xf>
    <xf numFmtId="0" fontId="4" fillId="4" borderId="68" xfId="1" applyFont="1" applyFill="1" applyBorder="1" applyAlignment="1">
      <alignment vertical="center"/>
    </xf>
    <xf numFmtId="3" fontId="18" fillId="5" borderId="49" xfId="0" applyNumberFormat="1" applyFont="1" applyFill="1" applyBorder="1" applyAlignment="1">
      <alignment vertical="center"/>
    </xf>
    <xf numFmtId="164" fontId="18" fillId="5" borderId="49" xfId="0" applyNumberFormat="1" applyFont="1" applyFill="1" applyBorder="1" applyAlignment="1">
      <alignment vertical="center"/>
    </xf>
    <xf numFmtId="4" fontId="9" fillId="0" borderId="61" xfId="0" applyNumberFormat="1" applyFont="1" applyBorder="1" applyAlignment="1">
      <alignment horizontal="center"/>
    </xf>
    <xf numFmtId="0" fontId="4" fillId="4" borderId="69" xfId="1" applyFont="1" applyFill="1" applyBorder="1" applyAlignment="1" applyProtection="1">
      <alignment horizontal="center" vertical="center"/>
    </xf>
    <xf numFmtId="0" fontId="15" fillId="6" borderId="41" xfId="1" applyFont="1" applyFill="1" applyBorder="1" applyAlignment="1">
      <alignment horizontal="left" vertical="center"/>
    </xf>
    <xf numFmtId="0" fontId="15" fillId="6" borderId="56" xfId="1" applyFont="1" applyFill="1" applyBorder="1" applyAlignment="1">
      <alignment horizontal="left" vertical="center"/>
    </xf>
    <xf numFmtId="0" fontId="4" fillId="4" borderId="55" xfId="1" applyFont="1" applyFill="1" applyBorder="1" applyAlignment="1">
      <alignment horizontal="center" vertical="center"/>
    </xf>
    <xf numFmtId="0" fontId="4" fillId="4" borderId="70" xfId="1" applyFont="1" applyFill="1" applyBorder="1" applyAlignment="1">
      <alignment horizontal="center" vertical="center"/>
    </xf>
    <xf numFmtId="0" fontId="14" fillId="4" borderId="69" xfId="1" applyFont="1" applyFill="1" applyBorder="1" applyAlignment="1">
      <alignment horizontal="center" vertical="center" wrapText="1"/>
    </xf>
    <xf numFmtId="0" fontId="14" fillId="4" borderId="72" xfId="1" applyFont="1" applyFill="1" applyBorder="1" applyAlignment="1">
      <alignment horizontal="center" vertical="center" wrapText="1"/>
    </xf>
    <xf numFmtId="0" fontId="23" fillId="3" borderId="0" xfId="0" applyFont="1" applyFill="1"/>
    <xf numFmtId="3" fontId="6" fillId="3" borderId="23" xfId="0" applyNumberFormat="1" applyFont="1" applyFill="1" applyBorder="1" applyAlignment="1" applyProtection="1">
      <alignment vertical="center"/>
    </xf>
    <xf numFmtId="0" fontId="0" fillId="0" borderId="36" xfId="0" applyBorder="1"/>
    <xf numFmtId="0" fontId="0" fillId="0" borderId="67" xfId="0" applyBorder="1"/>
    <xf numFmtId="0" fontId="0" fillId="0" borderId="15" xfId="0" applyBorder="1"/>
    <xf numFmtId="0" fontId="6" fillId="0" borderId="36" xfId="0" applyFont="1" applyFill="1" applyBorder="1" applyAlignment="1"/>
    <xf numFmtId="0" fontId="4" fillId="3" borderId="24" xfId="1" applyFont="1" applyFill="1" applyBorder="1" applyAlignment="1" applyProtection="1"/>
    <xf numFmtId="164" fontId="9" fillId="0" borderId="67" xfId="0" applyNumberFormat="1" applyFont="1" applyBorder="1" applyAlignment="1">
      <alignment vertical="center"/>
    </xf>
    <xf numFmtId="0" fontId="2" fillId="4" borderId="1" xfId="1" applyFill="1" applyBorder="1" applyAlignment="1" applyProtection="1">
      <alignment horizontal="center"/>
    </xf>
    <xf numFmtId="0" fontId="2" fillId="4" borderId="5" xfId="1" applyFill="1" applyBorder="1" applyAlignment="1" applyProtection="1">
      <alignment horizontal="center"/>
    </xf>
    <xf numFmtId="0" fontId="3" fillId="4" borderId="2" xfId="1" applyFont="1" applyFill="1" applyBorder="1" applyAlignment="1" applyProtection="1">
      <alignment horizontal="center" vertical="center"/>
    </xf>
    <xf numFmtId="0" fontId="3" fillId="4" borderId="3" xfId="1" applyFont="1" applyFill="1" applyBorder="1" applyAlignment="1" applyProtection="1">
      <alignment horizontal="center" vertical="center"/>
    </xf>
    <xf numFmtId="0" fontId="3" fillId="4" borderId="38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3" fillId="4" borderId="15" xfId="1" applyFont="1" applyFill="1" applyBorder="1" applyAlignment="1" applyProtection="1">
      <alignment horizontal="center" vertical="center"/>
    </xf>
    <xf numFmtId="0" fontId="3" fillId="4" borderId="44" xfId="1" applyFont="1" applyFill="1" applyBorder="1" applyAlignment="1">
      <alignment horizontal="center"/>
    </xf>
    <xf numFmtId="0" fontId="3" fillId="4" borderId="54" xfId="1" applyFont="1" applyFill="1" applyBorder="1" applyAlignment="1">
      <alignment horizont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38" xfId="1" applyFont="1" applyFill="1" applyBorder="1" applyAlignment="1">
      <alignment horizontal="center" vertical="center"/>
    </xf>
    <xf numFmtId="0" fontId="3" fillId="4" borderId="31" xfId="1" applyFont="1" applyFill="1" applyBorder="1" applyAlignment="1">
      <alignment horizontal="center" vertical="center"/>
    </xf>
    <xf numFmtId="0" fontId="3" fillId="4" borderId="51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/>
    </xf>
    <xf numFmtId="0" fontId="13" fillId="4" borderId="45" xfId="1" applyFont="1" applyFill="1" applyBorder="1" applyAlignment="1">
      <alignment horizontal="center" vertical="center" wrapText="1"/>
    </xf>
    <xf numFmtId="0" fontId="13" fillId="4" borderId="38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3" fillId="4" borderId="43" xfId="1" applyFont="1" applyFill="1" applyBorder="1" applyAlignment="1">
      <alignment horizontal="center" vertical="center"/>
    </xf>
    <xf numFmtId="0" fontId="13" fillId="4" borderId="64" xfId="1" applyFont="1" applyFill="1" applyBorder="1" applyAlignment="1">
      <alignment horizontal="center" wrapText="1"/>
    </xf>
    <xf numFmtId="0" fontId="13" fillId="4" borderId="65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0" fontId="4" fillId="4" borderId="3" xfId="1" applyFont="1" applyFill="1" applyBorder="1" applyAlignment="1">
      <alignment horizontal="center" wrapText="1"/>
    </xf>
    <xf numFmtId="0" fontId="4" fillId="4" borderId="55" xfId="1" applyFont="1" applyFill="1" applyBorder="1" applyAlignment="1">
      <alignment horizontal="center" vertical="center"/>
    </xf>
    <xf numFmtId="0" fontId="6" fillId="0" borderId="47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38" xfId="1" applyFont="1" applyFill="1" applyBorder="1" applyAlignment="1">
      <alignment horizontal="center" vertical="center" wrapText="1"/>
    </xf>
    <xf numFmtId="0" fontId="13" fillId="4" borderId="54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6" fillId="0" borderId="50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51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3" fillId="4" borderId="43" xfId="1" applyFont="1" applyFill="1" applyBorder="1" applyAlignment="1" applyProtection="1">
      <alignment horizontal="center" vertical="center"/>
    </xf>
    <xf numFmtId="0" fontId="3" fillId="4" borderId="31" xfId="1" applyFont="1" applyFill="1" applyBorder="1" applyAlignment="1" applyProtection="1">
      <alignment horizontal="center" vertical="center"/>
    </xf>
    <xf numFmtId="0" fontId="3" fillId="4" borderId="73" xfId="1" applyFont="1" applyFill="1" applyBorder="1" applyAlignment="1" applyProtection="1">
      <alignment horizontal="center" vertical="center"/>
    </xf>
    <xf numFmtId="0" fontId="13" fillId="4" borderId="44" xfId="1" applyFont="1" applyFill="1" applyBorder="1" applyAlignment="1" applyProtection="1">
      <alignment horizontal="center" vertical="center" wrapText="1"/>
    </xf>
    <xf numFmtId="0" fontId="13" fillId="4" borderId="45" xfId="1" applyFont="1" applyFill="1" applyBorder="1" applyAlignment="1" applyProtection="1">
      <alignment horizontal="center" vertical="center" wrapText="1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4" fillId="4" borderId="38" xfId="1" applyFont="1" applyFill="1" applyBorder="1" applyAlignment="1" applyProtection="1">
      <alignment horizontal="center" vertical="center" wrapText="1"/>
    </xf>
  </cellXfs>
  <cellStyles count="6">
    <cellStyle name="Акцент1" xfId="1" builtinId="29"/>
    <cellStyle name="Обычный" xfId="0" builtinId="0"/>
    <cellStyle name="Обычный 2" xfId="4"/>
    <cellStyle name="Обычный 3" xfId="5"/>
    <cellStyle name="Обычный 4" xfId="3"/>
    <cellStyle name="Обычный_Лист1" xfId="2"/>
  </cellStyles>
  <dxfs count="0"/>
  <tableStyles count="0" defaultTableStyle="TableStyleMedium2" defaultPivotStyle="PivotStyleLight16"/>
  <colors>
    <mruColors>
      <color rgb="FFEEECE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ГК-1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0066CC"/>
      </a:accent1>
      <a:accent2>
        <a:srgbClr val="3399FF"/>
      </a:accent2>
      <a:accent3>
        <a:srgbClr val="C7C7C7"/>
      </a:accent3>
      <a:accent4>
        <a:srgbClr val="92D050"/>
      </a:accent4>
      <a:accent5>
        <a:srgbClr val="FF9900"/>
      </a:accent5>
      <a:accent6>
        <a:srgbClr val="003366"/>
      </a:accent6>
      <a:hlink>
        <a:srgbClr val="003366"/>
      </a:hlink>
      <a:folHlink>
        <a:srgbClr val="808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zoomScale="85" zoomScaleNormal="85"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P41" sqref="P41"/>
    </sheetView>
  </sheetViews>
  <sheetFormatPr defaultRowHeight="15" x14ac:dyDescent="0.25"/>
  <cols>
    <col min="1" max="1" width="50.85546875" style="45" bestFit="1" customWidth="1"/>
    <col min="2" max="2" width="12.5703125" style="45" customWidth="1"/>
    <col min="3" max="3" width="12.85546875" style="45" customWidth="1"/>
    <col min="4" max="4" width="12.7109375" style="45" customWidth="1"/>
    <col min="5" max="5" width="13" style="45" customWidth="1"/>
    <col min="6" max="6" width="12.85546875" style="45" customWidth="1"/>
    <col min="7" max="7" width="10.42578125" style="45" customWidth="1"/>
    <col min="8" max="8" width="12.7109375" style="45" customWidth="1"/>
    <col min="9" max="9" width="12.140625" style="45" customWidth="1"/>
    <col min="10" max="10" width="12.7109375" style="45" customWidth="1"/>
    <col min="11" max="11" width="12.5703125" style="45" customWidth="1"/>
    <col min="12" max="12" width="12.85546875" style="45" customWidth="1"/>
    <col min="13" max="13" width="12.7109375" style="45" customWidth="1"/>
    <col min="14" max="14" width="13" style="45" customWidth="1"/>
    <col min="15" max="15" width="12.85546875" style="45" customWidth="1"/>
    <col min="16" max="16" width="10.42578125" style="45" customWidth="1"/>
    <col min="17" max="17" width="12.7109375" style="45" customWidth="1"/>
    <col min="18" max="18" width="12.140625" style="45" customWidth="1"/>
    <col min="19" max="19" width="12.7109375" style="45" customWidth="1"/>
    <col min="20" max="20" width="13" style="44" customWidth="1"/>
    <col min="21" max="16384" width="9.140625" style="45"/>
  </cols>
  <sheetData>
    <row r="1" spans="1:19" ht="21" x14ac:dyDescent="0.25">
      <c r="A1" s="195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7"/>
    </row>
    <row r="2" spans="1:19" ht="21" x14ac:dyDescent="0.25">
      <c r="A2" s="190"/>
      <c r="B2" s="192">
        <v>2018</v>
      </c>
      <c r="C2" s="193"/>
      <c r="D2" s="193"/>
      <c r="E2" s="193"/>
      <c r="F2" s="193"/>
      <c r="G2" s="193"/>
      <c r="H2" s="193"/>
      <c r="I2" s="193"/>
      <c r="J2" s="193"/>
      <c r="K2" s="192">
        <v>2019</v>
      </c>
      <c r="L2" s="193"/>
      <c r="M2" s="193"/>
      <c r="N2" s="193"/>
      <c r="O2" s="193"/>
      <c r="P2" s="193"/>
      <c r="Q2" s="193"/>
      <c r="R2" s="193"/>
      <c r="S2" s="194"/>
    </row>
    <row r="3" spans="1:19" ht="15.75" x14ac:dyDescent="0.25">
      <c r="A3" s="191"/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2" t="s">
        <v>6</v>
      </c>
      <c r="H3" s="52" t="s">
        <v>7</v>
      </c>
      <c r="I3" s="51" t="s">
        <v>8</v>
      </c>
      <c r="J3" s="51" t="s">
        <v>9</v>
      </c>
      <c r="K3" s="51" t="s">
        <v>1</v>
      </c>
      <c r="L3" s="51" t="s">
        <v>2</v>
      </c>
      <c r="M3" s="51" t="s">
        <v>3</v>
      </c>
      <c r="N3" s="51" t="s">
        <v>4</v>
      </c>
      <c r="O3" s="51" t="s">
        <v>5</v>
      </c>
      <c r="P3" s="52" t="s">
        <v>6</v>
      </c>
      <c r="Q3" s="52" t="s">
        <v>7</v>
      </c>
      <c r="R3" s="51" t="s">
        <v>8</v>
      </c>
      <c r="S3" s="55" t="s">
        <v>9</v>
      </c>
    </row>
    <row r="4" spans="1:19" ht="18.75" x14ac:dyDescent="0.25">
      <c r="A4" s="30" t="s">
        <v>10</v>
      </c>
      <c r="B4" s="31"/>
      <c r="C4" s="32"/>
      <c r="D4" s="32"/>
      <c r="E4" s="33"/>
      <c r="F4" s="32"/>
      <c r="G4" s="32"/>
      <c r="H4" s="32"/>
      <c r="I4" s="32"/>
      <c r="J4" s="56"/>
      <c r="K4" s="32"/>
      <c r="L4" s="32"/>
      <c r="M4" s="32"/>
      <c r="N4" s="33"/>
      <c r="O4" s="32"/>
      <c r="P4" s="32"/>
      <c r="Q4" s="32"/>
      <c r="R4" s="32"/>
      <c r="S4" s="56"/>
    </row>
    <row r="5" spans="1:19" ht="15.75" x14ac:dyDescent="0.25">
      <c r="A5" s="10" t="s">
        <v>11</v>
      </c>
      <c r="B5" s="18">
        <v>68876.089000000007</v>
      </c>
      <c r="C5" s="18">
        <v>66659.047999999995</v>
      </c>
      <c r="D5" s="19">
        <v>40646.906999999999</v>
      </c>
      <c r="E5" s="25">
        <v>176182.04399999999</v>
      </c>
      <c r="F5" s="18">
        <v>63745.61</v>
      </c>
      <c r="G5" s="18">
        <v>31809.267</v>
      </c>
      <c r="H5" s="18">
        <v>1808.7059999999999</v>
      </c>
      <c r="I5" s="25">
        <v>97363.582999999999</v>
      </c>
      <c r="J5" s="25">
        <f>E5+I5</f>
        <v>273545.62699999998</v>
      </c>
      <c r="K5" s="18">
        <v>77719.107000000004</v>
      </c>
      <c r="L5" s="18">
        <v>62871.281000000003</v>
      </c>
      <c r="M5" s="19">
        <v>51656.487999999998</v>
      </c>
      <c r="N5" s="25">
        <f>SUM(K5:M5)</f>
        <v>192246.87599999999</v>
      </c>
      <c r="O5" s="18">
        <v>45050.228999999999</v>
      </c>
      <c r="P5" s="18">
        <v>25794.507000000001</v>
      </c>
      <c r="Q5" s="18">
        <v>17289.791000000001</v>
      </c>
      <c r="R5" s="25">
        <f>SUM(O5:Q5)</f>
        <v>88134.527000000002</v>
      </c>
      <c r="S5" s="25">
        <f>N5+R5</f>
        <v>280381.40299999999</v>
      </c>
    </row>
    <row r="6" spans="1:19" ht="15.75" x14ac:dyDescent="0.25">
      <c r="A6" s="11" t="s">
        <v>12</v>
      </c>
      <c r="B6" s="20">
        <v>233413.16099999999</v>
      </c>
      <c r="C6" s="21">
        <v>195071.821</v>
      </c>
      <c r="D6" s="21">
        <v>332316.47700000001</v>
      </c>
      <c r="E6" s="26">
        <v>760801.45900000003</v>
      </c>
      <c r="F6" s="20">
        <v>206058.52</v>
      </c>
      <c r="G6" s="21">
        <v>264230.505</v>
      </c>
      <c r="H6" s="20">
        <v>246446.58199999999</v>
      </c>
      <c r="I6" s="26">
        <v>716735.60699999996</v>
      </c>
      <c r="J6" s="26">
        <f t="shared" ref="J6:J16" si="0">E6+I6</f>
        <v>1477537.0660000001</v>
      </c>
      <c r="K6" s="20">
        <v>426246.10600000003</v>
      </c>
      <c r="L6" s="21">
        <v>319231.88400000002</v>
      </c>
      <c r="M6" s="21">
        <v>364902.46399999998</v>
      </c>
      <c r="N6" s="26">
        <f t="shared" ref="N6:N15" si="1">SUM(K6:M6)</f>
        <v>1110380.4539999999</v>
      </c>
      <c r="O6" s="20">
        <v>293773.48800000001</v>
      </c>
      <c r="P6" s="21">
        <v>206741.03700000001</v>
      </c>
      <c r="Q6" s="20">
        <v>215899.48800000001</v>
      </c>
      <c r="R6" s="26">
        <f t="shared" ref="R6:R15" si="2">SUM(O6:Q6)</f>
        <v>716414.01300000004</v>
      </c>
      <c r="S6" s="26">
        <f t="shared" ref="S6:S14" si="3">N6+R6</f>
        <v>1826794.4669999999</v>
      </c>
    </row>
    <row r="7" spans="1:19" ht="15.75" x14ac:dyDescent="0.25">
      <c r="A7" s="11" t="s">
        <v>13</v>
      </c>
      <c r="B7" s="20">
        <v>94903.517999999996</v>
      </c>
      <c r="C7" s="20">
        <v>78729.929999999993</v>
      </c>
      <c r="D7" s="21">
        <v>96952.183999999994</v>
      </c>
      <c r="E7" s="26">
        <v>270585.63199999998</v>
      </c>
      <c r="F7" s="20">
        <v>81884.842999999993</v>
      </c>
      <c r="G7" s="20">
        <v>44299.870999999999</v>
      </c>
      <c r="H7" s="20">
        <v>25456.294000000002</v>
      </c>
      <c r="I7" s="26">
        <v>151641.008</v>
      </c>
      <c r="J7" s="26">
        <f t="shared" si="0"/>
        <v>422226.64</v>
      </c>
      <c r="K7" s="20">
        <v>100605.07799999999</v>
      </c>
      <c r="L7" s="20">
        <v>86754.695999999996</v>
      </c>
      <c r="M7" s="21">
        <v>96408.023000000001</v>
      </c>
      <c r="N7" s="26">
        <f t="shared" si="1"/>
        <v>283767.79699999996</v>
      </c>
      <c r="O7" s="20">
        <v>78156.645000000004</v>
      </c>
      <c r="P7" s="20">
        <v>55158.641000000003</v>
      </c>
      <c r="Q7" s="20">
        <v>27403.78</v>
      </c>
      <c r="R7" s="26">
        <f t="shared" si="2"/>
        <v>160719.06600000002</v>
      </c>
      <c r="S7" s="26">
        <f t="shared" si="3"/>
        <v>444486.86300000001</v>
      </c>
    </row>
    <row r="8" spans="1:19" ht="15.75" x14ac:dyDescent="0.25">
      <c r="A8" s="11" t="s">
        <v>14</v>
      </c>
      <c r="B8" s="20">
        <v>237624.32199999999</v>
      </c>
      <c r="C8" s="20">
        <v>150938.72099999999</v>
      </c>
      <c r="D8" s="21">
        <v>197369.52100000001</v>
      </c>
      <c r="E8" s="26">
        <v>585932.56400000001</v>
      </c>
      <c r="F8" s="20">
        <v>203371.74400000001</v>
      </c>
      <c r="G8" s="20">
        <v>120960.683</v>
      </c>
      <c r="H8" s="20">
        <v>133675.59700000001</v>
      </c>
      <c r="I8" s="26">
        <v>458008.02399999998</v>
      </c>
      <c r="J8" s="26">
        <f t="shared" si="0"/>
        <v>1043940.588</v>
      </c>
      <c r="K8" s="20">
        <v>158891.53</v>
      </c>
      <c r="L8" s="20">
        <v>121119.887</v>
      </c>
      <c r="M8" s="21">
        <v>124656.66</v>
      </c>
      <c r="N8" s="26">
        <f t="shared" si="1"/>
        <v>404668.07700000005</v>
      </c>
      <c r="O8" s="20">
        <v>123861.526</v>
      </c>
      <c r="P8" s="20">
        <v>138853.64799999999</v>
      </c>
      <c r="Q8" s="20">
        <v>103042.94</v>
      </c>
      <c r="R8" s="26">
        <f t="shared" si="2"/>
        <v>365758.114</v>
      </c>
      <c r="S8" s="26">
        <f t="shared" si="3"/>
        <v>770426.19100000011</v>
      </c>
    </row>
    <row r="9" spans="1:19" ht="15.75" x14ac:dyDescent="0.25">
      <c r="A9" s="11" t="s">
        <v>15</v>
      </c>
      <c r="B9" s="20">
        <v>136403.68799999999</v>
      </c>
      <c r="C9" s="20">
        <v>156460.37299999999</v>
      </c>
      <c r="D9" s="21">
        <v>127659.965</v>
      </c>
      <c r="E9" s="26">
        <v>420524.02600000001</v>
      </c>
      <c r="F9" s="20">
        <v>109449.61900000001</v>
      </c>
      <c r="G9" s="20">
        <v>64554.112000000001</v>
      </c>
      <c r="H9" s="20">
        <v>35780.764000000003</v>
      </c>
      <c r="I9" s="26">
        <v>209784.495</v>
      </c>
      <c r="J9" s="26">
        <f t="shared" si="0"/>
        <v>630308.52099999995</v>
      </c>
      <c r="K9" s="20">
        <v>166855.16500000001</v>
      </c>
      <c r="L9" s="20">
        <v>142911.38699999999</v>
      </c>
      <c r="M9" s="21">
        <v>150597.038</v>
      </c>
      <c r="N9" s="26">
        <f t="shared" si="1"/>
        <v>460363.59</v>
      </c>
      <c r="O9" s="20">
        <v>113167.15399999999</v>
      </c>
      <c r="P9" s="20">
        <v>71990.476999999999</v>
      </c>
      <c r="Q9" s="20">
        <v>25211.016</v>
      </c>
      <c r="R9" s="26">
        <f t="shared" si="2"/>
        <v>210368.647</v>
      </c>
      <c r="S9" s="26">
        <f t="shared" si="3"/>
        <v>670732.23699999996</v>
      </c>
    </row>
    <row r="10" spans="1:19" ht="15.75" x14ac:dyDescent="0.25">
      <c r="A10" s="11" t="s">
        <v>16</v>
      </c>
      <c r="B10" s="20">
        <v>97039.076000000001</v>
      </c>
      <c r="C10" s="20">
        <v>102980.825</v>
      </c>
      <c r="D10" s="21">
        <v>98819.274999999994</v>
      </c>
      <c r="E10" s="26">
        <v>298839.17599999998</v>
      </c>
      <c r="F10" s="20">
        <v>82227.622000000003</v>
      </c>
      <c r="G10" s="20">
        <v>45753.733999999997</v>
      </c>
      <c r="H10" s="20">
        <v>14586.748</v>
      </c>
      <c r="I10" s="26">
        <v>142568.10399999999</v>
      </c>
      <c r="J10" s="26">
        <f t="shared" si="0"/>
        <v>441407.27999999997</v>
      </c>
      <c r="K10" s="20">
        <v>108567.95</v>
      </c>
      <c r="L10" s="20">
        <v>87889.297999999995</v>
      </c>
      <c r="M10" s="21">
        <v>120928.416</v>
      </c>
      <c r="N10" s="26">
        <f t="shared" si="1"/>
        <v>317385.66399999999</v>
      </c>
      <c r="O10" s="20">
        <v>114533.52</v>
      </c>
      <c r="P10" s="20">
        <v>114106.302</v>
      </c>
      <c r="Q10" s="20">
        <v>67804.434999999998</v>
      </c>
      <c r="R10" s="26">
        <f t="shared" si="2"/>
        <v>296444.25699999998</v>
      </c>
      <c r="S10" s="26">
        <f t="shared" si="3"/>
        <v>613829.92099999997</v>
      </c>
    </row>
    <row r="11" spans="1:19" ht="15.75" x14ac:dyDescent="0.25">
      <c r="A11" s="11" t="s">
        <v>17</v>
      </c>
      <c r="B11" s="20">
        <v>247662.24</v>
      </c>
      <c r="C11" s="20">
        <v>244084.68799999999</v>
      </c>
      <c r="D11" s="21">
        <v>246654.408</v>
      </c>
      <c r="E11" s="26">
        <v>738401.33600000001</v>
      </c>
      <c r="F11" s="20">
        <v>191296.448</v>
      </c>
      <c r="G11" s="20">
        <v>119749.848</v>
      </c>
      <c r="H11" s="20">
        <v>84129.104000000007</v>
      </c>
      <c r="I11" s="26">
        <v>395175.4</v>
      </c>
      <c r="J11" s="26">
        <f t="shared" si="0"/>
        <v>1133576.736</v>
      </c>
      <c r="K11" s="20">
        <v>275654.51199999999</v>
      </c>
      <c r="L11" s="20">
        <v>212904.24</v>
      </c>
      <c r="M11" s="21">
        <v>224271.52799999999</v>
      </c>
      <c r="N11" s="26">
        <f t="shared" si="1"/>
        <v>712830.28</v>
      </c>
      <c r="O11" s="20">
        <v>186627.56</v>
      </c>
      <c r="P11" s="20">
        <v>132488.16099999999</v>
      </c>
      <c r="Q11" s="20">
        <v>95128.76</v>
      </c>
      <c r="R11" s="26">
        <f t="shared" si="2"/>
        <v>414244.48100000003</v>
      </c>
      <c r="S11" s="26">
        <f t="shared" si="3"/>
        <v>1127074.7609999999</v>
      </c>
    </row>
    <row r="12" spans="1:19" ht="15.75" x14ac:dyDescent="0.25">
      <c r="A12" s="11" t="s">
        <v>18</v>
      </c>
      <c r="B12" s="20">
        <v>479946.37199999997</v>
      </c>
      <c r="C12" s="20">
        <v>515062.04100000003</v>
      </c>
      <c r="D12" s="21">
        <v>556020.28099999996</v>
      </c>
      <c r="E12" s="26">
        <v>1551028.6939999999</v>
      </c>
      <c r="F12" s="20">
        <v>374772.48499999999</v>
      </c>
      <c r="G12" s="20">
        <v>296830.19500000001</v>
      </c>
      <c r="H12" s="20">
        <v>248689.932</v>
      </c>
      <c r="I12" s="26">
        <v>920292.61199999996</v>
      </c>
      <c r="J12" s="26">
        <f t="shared" si="0"/>
        <v>2471321.3059999999</v>
      </c>
      <c r="K12" s="20">
        <v>609144.39199999999</v>
      </c>
      <c r="L12" s="20">
        <v>477020.35100000002</v>
      </c>
      <c r="M12" s="21">
        <v>496376.66200000001</v>
      </c>
      <c r="N12" s="26">
        <f t="shared" si="1"/>
        <v>1582541.405</v>
      </c>
      <c r="O12" s="20">
        <v>351128.55599999998</v>
      </c>
      <c r="P12" s="20">
        <v>352888.12400000001</v>
      </c>
      <c r="Q12" s="20">
        <v>242512.18100000001</v>
      </c>
      <c r="R12" s="26">
        <f t="shared" si="2"/>
        <v>946528.86099999992</v>
      </c>
      <c r="S12" s="26">
        <f t="shared" si="3"/>
        <v>2529070.2659999998</v>
      </c>
    </row>
    <row r="13" spans="1:19" ht="15.75" x14ac:dyDescent="0.25">
      <c r="A13" s="11" t="s">
        <v>19</v>
      </c>
      <c r="B13" s="20">
        <v>83848.100999999995</v>
      </c>
      <c r="C13" s="20">
        <v>77680.312000000005</v>
      </c>
      <c r="D13" s="21">
        <v>77508.66</v>
      </c>
      <c r="E13" s="26">
        <v>239037.073</v>
      </c>
      <c r="F13" s="20">
        <v>81843.707999999999</v>
      </c>
      <c r="G13" s="20">
        <v>85381.392000000007</v>
      </c>
      <c r="H13" s="20">
        <v>61368.39</v>
      </c>
      <c r="I13" s="26">
        <v>228593.49</v>
      </c>
      <c r="J13" s="26">
        <f t="shared" si="0"/>
        <v>467630.56299999997</v>
      </c>
      <c r="K13" s="20">
        <v>33338.756999999998</v>
      </c>
      <c r="L13" s="20">
        <v>36265.076999999997</v>
      </c>
      <c r="M13" s="21">
        <v>60651.938999999998</v>
      </c>
      <c r="N13" s="26">
        <f t="shared" si="1"/>
        <v>130255.773</v>
      </c>
      <c r="O13" s="20">
        <v>67559.945999999996</v>
      </c>
      <c r="P13" s="20">
        <v>54814.235999999997</v>
      </c>
      <c r="Q13" s="20">
        <v>42498.173999999999</v>
      </c>
      <c r="R13" s="26">
        <f t="shared" si="2"/>
        <v>164872.356</v>
      </c>
      <c r="S13" s="26">
        <f t="shared" si="3"/>
        <v>295128.12900000002</v>
      </c>
    </row>
    <row r="14" spans="1:19" ht="15.75" x14ac:dyDescent="0.25">
      <c r="A14" s="11" t="s">
        <v>20</v>
      </c>
      <c r="B14" s="20">
        <v>132033.22099999999</v>
      </c>
      <c r="C14" s="20">
        <v>122800.148</v>
      </c>
      <c r="D14" s="21">
        <v>134011.29300000001</v>
      </c>
      <c r="E14" s="26">
        <v>388844.66200000001</v>
      </c>
      <c r="F14" s="20">
        <v>130655.379</v>
      </c>
      <c r="G14" s="20">
        <v>131675.09400000001</v>
      </c>
      <c r="H14" s="20">
        <v>126650.49099999999</v>
      </c>
      <c r="I14" s="26">
        <v>388980.96399999998</v>
      </c>
      <c r="J14" s="26">
        <f t="shared" si="0"/>
        <v>777825.62599999993</v>
      </c>
      <c r="K14" s="20">
        <v>93618.909</v>
      </c>
      <c r="L14" s="20">
        <v>81419.445999999996</v>
      </c>
      <c r="M14" s="21">
        <v>92414.468999999997</v>
      </c>
      <c r="N14" s="26">
        <f t="shared" si="1"/>
        <v>267452.82399999996</v>
      </c>
      <c r="O14" s="20">
        <v>94417.551000000007</v>
      </c>
      <c r="P14" s="20">
        <v>108538.93799999999</v>
      </c>
      <c r="Q14" s="20">
        <v>112891.95699999999</v>
      </c>
      <c r="R14" s="26">
        <f>SUM(O14:Q14)</f>
        <v>315848.446</v>
      </c>
      <c r="S14" s="26">
        <f t="shared" si="3"/>
        <v>583301.27</v>
      </c>
    </row>
    <row r="15" spans="1:19" ht="16.5" thickBot="1" x14ac:dyDescent="0.3">
      <c r="A15" s="12" t="s">
        <v>81</v>
      </c>
      <c r="B15" s="22">
        <v>142313.46799999999</v>
      </c>
      <c r="C15" s="22">
        <v>132182.6</v>
      </c>
      <c r="D15" s="23">
        <v>157344.179</v>
      </c>
      <c r="E15" s="26">
        <v>431840.24699999997</v>
      </c>
      <c r="F15" s="22">
        <v>167172.32699999999</v>
      </c>
      <c r="G15" s="22">
        <v>172338.704</v>
      </c>
      <c r="H15" s="20">
        <v>163943.326</v>
      </c>
      <c r="I15" s="26">
        <v>503454.35700000002</v>
      </c>
      <c r="J15" s="26">
        <f t="shared" si="0"/>
        <v>935294.60400000005</v>
      </c>
      <c r="K15" s="22">
        <v>93543.990999999995</v>
      </c>
      <c r="L15" s="22">
        <v>92581.597999999998</v>
      </c>
      <c r="M15" s="23">
        <v>128418.57</v>
      </c>
      <c r="N15" s="26">
        <f t="shared" si="1"/>
        <v>314544.15899999999</v>
      </c>
      <c r="O15" s="22">
        <v>133103.69700000001</v>
      </c>
      <c r="P15" s="22">
        <v>122357.62700000001</v>
      </c>
      <c r="Q15" s="20">
        <v>123981.651</v>
      </c>
      <c r="R15" s="26">
        <f t="shared" si="2"/>
        <v>379442.97500000003</v>
      </c>
      <c r="S15" s="26">
        <f>N15+R15</f>
        <v>693987.13400000008</v>
      </c>
    </row>
    <row r="16" spans="1:19" ht="16.5" thickBot="1" x14ac:dyDescent="0.3">
      <c r="A16" s="13" t="s">
        <v>83</v>
      </c>
      <c r="B16" s="24">
        <f>SUM(B5:B15)</f>
        <v>1954063.2560000001</v>
      </c>
      <c r="C16" s="24">
        <f>SUM(C5:C15)</f>
        <v>1842650.507</v>
      </c>
      <c r="D16" s="24">
        <f>SUM(D5:D15)</f>
        <v>2065303.15</v>
      </c>
      <c r="E16" s="27">
        <f>SUM(E5:E15)</f>
        <v>5862016.9129999988</v>
      </c>
      <c r="F16" s="24">
        <v>1692478.3049999999</v>
      </c>
      <c r="G16" s="24">
        <v>1377583.405</v>
      </c>
      <c r="H16" s="24">
        <v>1142535.9339999999</v>
      </c>
      <c r="I16" s="27">
        <v>4212597.6440000003</v>
      </c>
      <c r="J16" s="27">
        <f t="shared" si="0"/>
        <v>10074614.557</v>
      </c>
      <c r="K16" s="24">
        <f t="shared" ref="K16:R16" si="4">SUM(K5:K15)</f>
        <v>2144185.497</v>
      </c>
      <c r="L16" s="24">
        <f t="shared" si="4"/>
        <v>1720969.145</v>
      </c>
      <c r="M16" s="24">
        <f t="shared" si="4"/>
        <v>1911282.257</v>
      </c>
      <c r="N16" s="27">
        <f t="shared" si="4"/>
        <v>5776436.8990000002</v>
      </c>
      <c r="O16" s="24">
        <f t="shared" si="4"/>
        <v>1601379.8719999997</v>
      </c>
      <c r="P16" s="24">
        <f t="shared" si="4"/>
        <v>1383731.6980000003</v>
      </c>
      <c r="Q16" s="24">
        <f t="shared" si="4"/>
        <v>1073664.173</v>
      </c>
      <c r="R16" s="27">
        <f t="shared" si="4"/>
        <v>4058775.7430000002</v>
      </c>
      <c r="S16" s="27">
        <f>SUM(S5:S15)</f>
        <v>9835212.6419999991</v>
      </c>
    </row>
    <row r="17" spans="1:19" ht="18.75" x14ac:dyDescent="0.25">
      <c r="A17" s="42" t="s">
        <v>22</v>
      </c>
      <c r="B17" s="35"/>
      <c r="C17" s="35"/>
      <c r="D17" s="35"/>
      <c r="E17" s="34"/>
      <c r="F17" s="35"/>
      <c r="G17" s="35"/>
      <c r="H17" s="35"/>
      <c r="I17" s="34"/>
      <c r="J17" s="43"/>
      <c r="K17" s="183"/>
      <c r="L17" s="183"/>
      <c r="M17" s="183"/>
      <c r="N17" s="183"/>
      <c r="O17" s="35"/>
      <c r="P17" s="35"/>
      <c r="Q17" s="35"/>
      <c r="R17" s="34"/>
      <c r="S17" s="43"/>
    </row>
    <row r="18" spans="1:19" ht="15.75" x14ac:dyDescent="0.25">
      <c r="A18" s="10" t="s">
        <v>23</v>
      </c>
      <c r="B18" s="18">
        <v>135053.69699999999</v>
      </c>
      <c r="C18" s="19">
        <v>139939.33600000001</v>
      </c>
      <c r="D18" s="19">
        <v>148025.266</v>
      </c>
      <c r="E18" s="25">
        <v>423018.299</v>
      </c>
      <c r="F18" s="18">
        <v>107799.715</v>
      </c>
      <c r="G18" s="18">
        <v>90836.524999999994</v>
      </c>
      <c r="H18" s="19">
        <v>36881.120000000003</v>
      </c>
      <c r="I18" s="25">
        <v>235517.36</v>
      </c>
      <c r="J18" s="25">
        <f>E18+I18</f>
        <v>658535.65899999999</v>
      </c>
      <c r="K18" s="18">
        <v>158472.92300000001</v>
      </c>
      <c r="L18" s="19">
        <v>130213.944</v>
      </c>
      <c r="M18" s="19">
        <v>136244.28700000001</v>
      </c>
      <c r="N18" s="25">
        <f t="shared" ref="N18:N21" si="5">SUM(K18:M18)</f>
        <v>424931.15400000004</v>
      </c>
      <c r="O18" s="18">
        <v>125850.24000000001</v>
      </c>
      <c r="P18" s="18">
        <v>90644.543999999994</v>
      </c>
      <c r="Q18" s="19">
        <v>43282.216</v>
      </c>
      <c r="R18" s="25">
        <f t="shared" ref="R18:R21" si="6">SUM(O18:Q18)</f>
        <v>259777</v>
      </c>
      <c r="S18" s="25">
        <f>N18+R18</f>
        <v>684708.1540000001</v>
      </c>
    </row>
    <row r="19" spans="1:19" ht="15.75" x14ac:dyDescent="0.25">
      <c r="A19" s="11" t="s">
        <v>24</v>
      </c>
      <c r="B19" s="20">
        <v>86962.698999999993</v>
      </c>
      <c r="C19" s="20">
        <v>75670.150999999998</v>
      </c>
      <c r="D19" s="21">
        <v>98901.904999999999</v>
      </c>
      <c r="E19" s="26">
        <v>261534.755</v>
      </c>
      <c r="F19" s="20">
        <v>90486.51</v>
      </c>
      <c r="G19" s="20">
        <v>107679.105</v>
      </c>
      <c r="H19" s="21">
        <v>80766.672000000006</v>
      </c>
      <c r="I19" s="26">
        <v>278932.28700000001</v>
      </c>
      <c r="J19" s="26">
        <f>E19+I19</f>
        <v>540467.04200000002</v>
      </c>
      <c r="K19" s="20">
        <v>71209.967999999993</v>
      </c>
      <c r="L19" s="20">
        <v>59495.411999999997</v>
      </c>
      <c r="M19" s="21">
        <v>75837.982999999993</v>
      </c>
      <c r="N19" s="26">
        <f t="shared" si="5"/>
        <v>206543.36299999998</v>
      </c>
      <c r="O19" s="20">
        <v>76613.759999999995</v>
      </c>
      <c r="P19" s="20">
        <v>104897.037</v>
      </c>
      <c r="Q19" s="21">
        <v>82755.070000000007</v>
      </c>
      <c r="R19" s="26">
        <f t="shared" si="6"/>
        <v>264265.86699999997</v>
      </c>
      <c r="S19" s="26">
        <f>N19+R19</f>
        <v>470809.23</v>
      </c>
    </row>
    <row r="20" spans="1:19" ht="15.75" x14ac:dyDescent="0.25">
      <c r="A20" s="11" t="s">
        <v>25</v>
      </c>
      <c r="B20" s="20">
        <v>110733.789</v>
      </c>
      <c r="C20" s="20">
        <v>98786.679000000004</v>
      </c>
      <c r="D20" s="21">
        <v>100454.514</v>
      </c>
      <c r="E20" s="26">
        <v>309974.98200000002</v>
      </c>
      <c r="F20" s="20">
        <v>82817.508000000002</v>
      </c>
      <c r="G20" s="20">
        <v>189210.177</v>
      </c>
      <c r="H20" s="21">
        <v>124573.796</v>
      </c>
      <c r="I20" s="26">
        <v>396601.48100000003</v>
      </c>
      <c r="J20" s="26">
        <f>E20+I20</f>
        <v>706576.46299999999</v>
      </c>
      <c r="K20" s="20">
        <v>74320.089000000007</v>
      </c>
      <c r="L20" s="20">
        <v>71629.789000000004</v>
      </c>
      <c r="M20" s="21">
        <v>72710.138999999996</v>
      </c>
      <c r="N20" s="26">
        <f t="shared" si="5"/>
        <v>218660.01700000002</v>
      </c>
      <c r="O20" s="20">
        <v>88026.27</v>
      </c>
      <c r="P20" s="20">
        <v>182757.745</v>
      </c>
      <c r="Q20" s="21">
        <v>146003.02499999999</v>
      </c>
      <c r="R20" s="26">
        <f t="shared" si="6"/>
        <v>416787.04000000004</v>
      </c>
      <c r="S20" s="26">
        <f>N20+R20</f>
        <v>635447.05700000003</v>
      </c>
    </row>
    <row r="21" spans="1:19" ht="16.5" thickBot="1" x14ac:dyDescent="0.3">
      <c r="A21" s="11" t="s">
        <v>26</v>
      </c>
      <c r="B21" s="20">
        <v>28126.45</v>
      </c>
      <c r="C21" s="20">
        <v>23462.098000000002</v>
      </c>
      <c r="D21" s="21">
        <v>23037.359</v>
      </c>
      <c r="E21" s="26">
        <v>74625.907000000007</v>
      </c>
      <c r="F21" s="20">
        <v>25782.84</v>
      </c>
      <c r="G21" s="20">
        <v>38628.620000000003</v>
      </c>
      <c r="H21" s="21">
        <v>34736.571000000004</v>
      </c>
      <c r="I21" s="26">
        <v>99148.031000000003</v>
      </c>
      <c r="J21" s="26">
        <f>E21+I21</f>
        <v>173773.93800000002</v>
      </c>
      <c r="K21" s="20">
        <v>17527.171999999999</v>
      </c>
      <c r="L21" s="20">
        <v>18096.581999999999</v>
      </c>
      <c r="M21" s="21">
        <v>21631.088</v>
      </c>
      <c r="N21" s="26">
        <f t="shared" si="5"/>
        <v>57254.842000000004</v>
      </c>
      <c r="O21" s="20">
        <v>24591.674999999996</v>
      </c>
      <c r="P21" s="20">
        <v>37607.713000000003</v>
      </c>
      <c r="Q21" s="21">
        <v>37982.976999999999</v>
      </c>
      <c r="R21" s="26">
        <f t="shared" si="6"/>
        <v>100182.36499999999</v>
      </c>
      <c r="S21" s="26">
        <f>N21+R21</f>
        <v>157437.20699999999</v>
      </c>
    </row>
    <row r="22" spans="1:19" ht="16.5" thickBot="1" x14ac:dyDescent="0.3">
      <c r="A22" s="13" t="s">
        <v>27</v>
      </c>
      <c r="B22" s="24">
        <f>SUM(B18:B21)</f>
        <v>360876.63500000001</v>
      </c>
      <c r="C22" s="24">
        <f>SUM(C18:C21)</f>
        <v>337858.26400000002</v>
      </c>
      <c r="D22" s="24">
        <f>SUM(D18:D21)</f>
        <v>370419.04399999999</v>
      </c>
      <c r="E22" s="27">
        <f>SUM(E18:E21)</f>
        <v>1069153.943</v>
      </c>
      <c r="F22" s="24">
        <v>306886.57299999997</v>
      </c>
      <c r="G22" s="24">
        <v>426354.42700000003</v>
      </c>
      <c r="H22" s="24">
        <v>276958.15899999999</v>
      </c>
      <c r="I22" s="27">
        <v>1010199.159</v>
      </c>
      <c r="J22" s="27">
        <f t="shared" ref="J22" si="7">SUM(J18:J21)</f>
        <v>2079353.102</v>
      </c>
      <c r="K22" s="24">
        <f t="shared" ref="K22:Q22" si="8">SUM(K18:K21)</f>
        <v>321530.152</v>
      </c>
      <c r="L22" s="24">
        <f t="shared" si="8"/>
        <v>279435.72700000001</v>
      </c>
      <c r="M22" s="24">
        <f t="shared" si="8"/>
        <v>306423.49699999997</v>
      </c>
      <c r="N22" s="27">
        <f t="shared" si="8"/>
        <v>907389.37599999993</v>
      </c>
      <c r="O22" s="24">
        <f t="shared" si="8"/>
        <v>315081.94500000001</v>
      </c>
      <c r="P22" s="24">
        <f t="shared" si="8"/>
        <v>415907.03899999999</v>
      </c>
      <c r="Q22" s="24">
        <f t="shared" si="8"/>
        <v>310023.288</v>
      </c>
      <c r="R22" s="27">
        <f t="shared" ref="R22:S22" si="9">SUM(R18:R21)</f>
        <v>1041012.272</v>
      </c>
      <c r="S22" s="27">
        <f t="shared" si="9"/>
        <v>1948401.648</v>
      </c>
    </row>
    <row r="23" spans="1:19" ht="18.75" x14ac:dyDescent="0.3">
      <c r="A23" s="46" t="s">
        <v>28</v>
      </c>
      <c r="B23" s="36"/>
      <c r="C23" s="41"/>
      <c r="D23" s="36"/>
      <c r="E23" s="36"/>
      <c r="F23" s="36"/>
      <c r="G23" s="41"/>
      <c r="H23" s="36"/>
      <c r="I23" s="36"/>
      <c r="J23" s="47"/>
      <c r="K23" s="36"/>
      <c r="L23" s="41"/>
      <c r="M23" s="36"/>
      <c r="N23" s="36"/>
      <c r="O23" s="36"/>
      <c r="P23" s="41"/>
      <c r="Q23" s="36"/>
      <c r="R23" s="36"/>
      <c r="S23" s="47"/>
    </row>
    <row r="24" spans="1:19" ht="15.75" x14ac:dyDescent="0.25">
      <c r="A24" s="10" t="s">
        <v>29</v>
      </c>
      <c r="B24" s="18">
        <v>54018.135000000002</v>
      </c>
      <c r="C24" s="18">
        <v>50268.173000000003</v>
      </c>
      <c r="D24" s="18">
        <v>63383.360999999997</v>
      </c>
      <c r="E24" s="25">
        <v>167669.66899999999</v>
      </c>
      <c r="F24" s="18">
        <v>43043.523999999998</v>
      </c>
      <c r="G24" s="18">
        <v>25059.432000000001</v>
      </c>
      <c r="H24" s="18">
        <v>11813.245000000001</v>
      </c>
      <c r="I24" s="25">
        <v>79916.201000000001</v>
      </c>
      <c r="J24" s="25">
        <f>E24+I24</f>
        <v>247585.87</v>
      </c>
      <c r="K24" s="18">
        <v>60141.156999999999</v>
      </c>
      <c r="L24" s="18">
        <v>54085.898999999998</v>
      </c>
      <c r="M24" s="18">
        <v>61200.017999999996</v>
      </c>
      <c r="N24" s="25">
        <f t="shared" ref="N24:N27" si="10">SUM(K24:M24)</f>
        <v>175427.07399999999</v>
      </c>
      <c r="O24" s="18">
        <v>48089.667999999998</v>
      </c>
      <c r="P24" s="18">
        <v>29124.920999999998</v>
      </c>
      <c r="Q24" s="18">
        <v>13394.094999999999</v>
      </c>
      <c r="R24" s="25">
        <f>SUM(O24:Q24)</f>
        <v>90608.683999999994</v>
      </c>
      <c r="S24" s="25">
        <f t="shared" ref="S24:S30" si="11">N24+R24</f>
        <v>266035.75799999997</v>
      </c>
    </row>
    <row r="25" spans="1:19" ht="15.75" x14ac:dyDescent="0.25">
      <c r="A25" s="11" t="s">
        <v>30</v>
      </c>
      <c r="B25" s="20">
        <v>246407.8</v>
      </c>
      <c r="C25" s="20">
        <v>230588.91800000001</v>
      </c>
      <c r="D25" s="21">
        <v>264352.31</v>
      </c>
      <c r="E25" s="26">
        <v>741349.02800000005</v>
      </c>
      <c r="F25" s="20">
        <v>304554.51199999999</v>
      </c>
      <c r="G25" s="20">
        <v>274543.21299999999</v>
      </c>
      <c r="H25" s="21">
        <v>265628.32400000002</v>
      </c>
      <c r="I25" s="26">
        <v>844726.049</v>
      </c>
      <c r="J25" s="26">
        <f>E25+I25</f>
        <v>1586075.077</v>
      </c>
      <c r="K25" s="20">
        <v>239330.05</v>
      </c>
      <c r="L25" s="20">
        <v>230661.62</v>
      </c>
      <c r="M25" s="21">
        <v>258984.16800000001</v>
      </c>
      <c r="N25" s="26">
        <f t="shared" si="10"/>
        <v>728975.83799999999</v>
      </c>
      <c r="O25" s="20">
        <v>238030.42600000001</v>
      </c>
      <c r="P25" s="20">
        <v>233004.76</v>
      </c>
      <c r="Q25" s="21">
        <v>212882.853</v>
      </c>
      <c r="R25" s="26">
        <f t="shared" ref="R25:R27" si="12">SUM(O25:Q25)</f>
        <v>683918.03899999999</v>
      </c>
      <c r="S25" s="26">
        <f t="shared" si="11"/>
        <v>1412893.8769999999</v>
      </c>
    </row>
    <row r="26" spans="1:19" ht="15.75" x14ac:dyDescent="0.25">
      <c r="A26" s="11" t="s">
        <v>31</v>
      </c>
      <c r="B26" s="20">
        <v>94346.679000000004</v>
      </c>
      <c r="C26" s="20">
        <v>87052.691000000006</v>
      </c>
      <c r="D26" s="21">
        <v>100225.985</v>
      </c>
      <c r="E26" s="26">
        <v>281625.35499999998</v>
      </c>
      <c r="F26" s="20">
        <v>70556.063999999998</v>
      </c>
      <c r="G26" s="20">
        <v>97306.933999999994</v>
      </c>
      <c r="H26" s="21">
        <v>98571.307000000001</v>
      </c>
      <c r="I26" s="26">
        <v>266434.30499999999</v>
      </c>
      <c r="J26" s="26">
        <f>E26+I26</f>
        <v>548059.65999999992</v>
      </c>
      <c r="K26" s="20">
        <v>100787.43700000001</v>
      </c>
      <c r="L26" s="20">
        <v>88978.712</v>
      </c>
      <c r="M26" s="21">
        <v>100505.65700000001</v>
      </c>
      <c r="N26" s="26">
        <f t="shared" si="10"/>
        <v>290271.80599999998</v>
      </c>
      <c r="O26" s="20">
        <v>81605.167000000001</v>
      </c>
      <c r="P26" s="20">
        <v>81514.087</v>
      </c>
      <c r="Q26" s="21">
        <v>95300.217000000004</v>
      </c>
      <c r="R26" s="26">
        <f t="shared" si="12"/>
        <v>258419.47100000002</v>
      </c>
      <c r="S26" s="26">
        <f t="shared" si="11"/>
        <v>548691.277</v>
      </c>
    </row>
    <row r="27" spans="1:19" ht="16.5" thickBot="1" x14ac:dyDescent="0.3">
      <c r="A27" s="11" t="s">
        <v>32</v>
      </c>
      <c r="B27" s="20">
        <v>240818.54300000001</v>
      </c>
      <c r="C27" s="20">
        <v>196779.86800000002</v>
      </c>
      <c r="D27" s="21">
        <v>251017.217</v>
      </c>
      <c r="E27" s="26">
        <v>688615.62800000003</v>
      </c>
      <c r="F27" s="20">
        <v>228239.42800000001</v>
      </c>
      <c r="G27" s="20">
        <v>171876.451</v>
      </c>
      <c r="H27" s="21">
        <v>268144.50399999996</v>
      </c>
      <c r="I27" s="26">
        <v>668260.38300000003</v>
      </c>
      <c r="J27" s="26">
        <f>E27+I27</f>
        <v>1356876.0109999999</v>
      </c>
      <c r="K27" s="20">
        <v>149771.86499999999</v>
      </c>
      <c r="L27" s="20">
        <v>151547.965</v>
      </c>
      <c r="M27" s="21">
        <v>182818.22399999999</v>
      </c>
      <c r="N27" s="26">
        <f t="shared" si="10"/>
        <v>484138.05399999995</v>
      </c>
      <c r="O27" s="20">
        <v>161693.23599999998</v>
      </c>
      <c r="P27" s="20">
        <v>181356.20500000002</v>
      </c>
      <c r="Q27" s="21">
        <v>229469.924</v>
      </c>
      <c r="R27" s="26">
        <f t="shared" si="12"/>
        <v>572519.36499999999</v>
      </c>
      <c r="S27" s="26">
        <f t="shared" si="11"/>
        <v>1056657.419</v>
      </c>
    </row>
    <row r="28" spans="1:19" ht="16.5" thickBot="1" x14ac:dyDescent="0.3">
      <c r="A28" s="13" t="s">
        <v>33</v>
      </c>
      <c r="B28" s="24">
        <f>SUM(B24:B27)</f>
        <v>635591.15700000001</v>
      </c>
      <c r="C28" s="24">
        <f>SUM(C24:C27)</f>
        <v>564689.65</v>
      </c>
      <c r="D28" s="24">
        <f>SUM(D24:D27)</f>
        <v>678978.87299999991</v>
      </c>
      <c r="E28" s="27">
        <f>SUM(E24:E27)</f>
        <v>1879259.6800000002</v>
      </c>
      <c r="F28" s="24">
        <v>646393.52800000005</v>
      </c>
      <c r="G28" s="24">
        <v>568786.03</v>
      </c>
      <c r="H28" s="24">
        <v>644157.38</v>
      </c>
      <c r="I28" s="27">
        <v>1859336.9380000001</v>
      </c>
      <c r="J28" s="27">
        <f>E28+I28</f>
        <v>3738596.6180000002</v>
      </c>
      <c r="K28" s="24">
        <f t="shared" ref="K28:Q28" si="13">SUM(K24:K27)</f>
        <v>550030.50899999996</v>
      </c>
      <c r="L28" s="24">
        <f t="shared" si="13"/>
        <v>525274.196</v>
      </c>
      <c r="M28" s="24">
        <f t="shared" si="13"/>
        <v>603508.06700000004</v>
      </c>
      <c r="N28" s="27">
        <f t="shared" si="13"/>
        <v>1678812.7719999999</v>
      </c>
      <c r="O28" s="24">
        <f t="shared" si="13"/>
        <v>529418.49699999997</v>
      </c>
      <c r="P28" s="24">
        <f t="shared" si="13"/>
        <v>524999.973</v>
      </c>
      <c r="Q28" s="24">
        <f t="shared" si="13"/>
        <v>551047.08900000004</v>
      </c>
      <c r="R28" s="27">
        <f>SUM(O28:Q28)</f>
        <v>1605465.5589999999</v>
      </c>
      <c r="S28" s="27">
        <f t="shared" si="11"/>
        <v>3284278.3309999998</v>
      </c>
    </row>
    <row r="29" spans="1:19" ht="15.75" thickBot="1" x14ac:dyDescent="0.3">
      <c r="A29" s="48"/>
      <c r="B29" s="37"/>
      <c r="C29" s="37"/>
      <c r="D29" s="37"/>
      <c r="E29" s="37"/>
      <c r="F29" s="37"/>
      <c r="G29" s="37"/>
      <c r="H29" s="37"/>
      <c r="I29" s="37"/>
      <c r="J29" s="49"/>
      <c r="K29" s="37"/>
      <c r="L29" s="37"/>
      <c r="M29" s="37"/>
      <c r="N29" s="37"/>
      <c r="O29" s="37"/>
      <c r="P29" s="37"/>
      <c r="Q29" s="37"/>
      <c r="R29" s="37"/>
      <c r="S29" s="49"/>
    </row>
    <row r="30" spans="1:19" ht="16.5" thickBot="1" x14ac:dyDescent="0.3">
      <c r="A30" s="14" t="s">
        <v>73</v>
      </c>
      <c r="B30" s="8">
        <v>2578.5070000000001</v>
      </c>
      <c r="C30" s="8">
        <v>2289.1329999999998</v>
      </c>
      <c r="D30" s="8">
        <v>2525.3110000000001</v>
      </c>
      <c r="E30" s="28">
        <f>B30+C30+D30</f>
        <v>7392.9509999999991</v>
      </c>
      <c r="F30" s="8">
        <v>2280.59</v>
      </c>
      <c r="G30" s="8">
        <v>0</v>
      </c>
      <c r="H30" s="8">
        <v>0</v>
      </c>
      <c r="I30" s="28">
        <v>2280.5929999999998</v>
      </c>
      <c r="J30" s="28">
        <v>9674.0370000000003</v>
      </c>
      <c r="K30" s="8">
        <v>2634.645</v>
      </c>
      <c r="L30" s="8">
        <v>2433.3649999999998</v>
      </c>
      <c r="M30" s="8">
        <v>2519.0149999999999</v>
      </c>
      <c r="N30" s="28">
        <f t="shared" ref="N30" si="14">SUM(K30:M30)</f>
        <v>7587.0249999999996</v>
      </c>
      <c r="O30" s="8">
        <v>2301.4009999999998</v>
      </c>
      <c r="P30" s="8">
        <v>0</v>
      </c>
      <c r="Q30" s="8">
        <v>0</v>
      </c>
      <c r="R30" s="28">
        <f>SUM(O30:Q30)</f>
        <v>2301.4009999999998</v>
      </c>
      <c r="S30" s="28">
        <f t="shared" si="11"/>
        <v>9888.4259999999995</v>
      </c>
    </row>
    <row r="31" spans="1:19" ht="15.75" thickBot="1" x14ac:dyDescent="0.3">
      <c r="A31" s="48"/>
      <c r="B31" s="37"/>
      <c r="C31" s="37"/>
      <c r="D31" s="37"/>
      <c r="E31" s="37"/>
      <c r="F31" s="37"/>
      <c r="G31" s="37"/>
      <c r="H31" s="37"/>
      <c r="I31" s="37"/>
      <c r="J31" s="49"/>
      <c r="K31" s="37"/>
      <c r="L31" s="37"/>
      <c r="M31" s="37"/>
      <c r="N31" s="37"/>
      <c r="O31" s="37"/>
      <c r="P31" s="37"/>
      <c r="Q31" s="37"/>
      <c r="R31" s="37"/>
      <c r="S31" s="49"/>
    </row>
    <row r="32" spans="1:19" ht="27" customHeight="1" thickBot="1" x14ac:dyDescent="0.3">
      <c r="A32" s="15" t="s">
        <v>79</v>
      </c>
      <c r="B32" s="38">
        <f>B16+B22+B28</f>
        <v>2950531.048</v>
      </c>
      <c r="C32" s="38">
        <f>C16+C22+C28</f>
        <v>2745198.4210000001</v>
      </c>
      <c r="D32" s="38">
        <f>D16+D22+D28</f>
        <v>3114701.0669999998</v>
      </c>
      <c r="E32" s="29">
        <f>E16+E22+E28</f>
        <v>8810430.5359999985</v>
      </c>
      <c r="F32" s="38">
        <v>2645758.406</v>
      </c>
      <c r="G32" s="38">
        <v>2372723.8620000002</v>
      </c>
      <c r="H32" s="38">
        <v>2063651.473</v>
      </c>
      <c r="I32" s="29">
        <v>7082133.7410000004</v>
      </c>
      <c r="J32" s="29">
        <f>E32+I32</f>
        <v>15892564.276999999</v>
      </c>
      <c r="K32" s="38">
        <f>K16+K22+K28</f>
        <v>3015746.1580000003</v>
      </c>
      <c r="L32" s="38">
        <f>L16+L22+L28</f>
        <v>2525679.068</v>
      </c>
      <c r="M32" s="38">
        <f>M16+M22+M28</f>
        <v>2821213.8209999995</v>
      </c>
      <c r="N32" s="29">
        <f>N16+N22+N28</f>
        <v>8362639.0470000003</v>
      </c>
      <c r="O32" s="38">
        <f t="shared" ref="O32:Q32" si="15">O16+O22+O28</f>
        <v>2445880.3139999998</v>
      </c>
      <c r="P32" s="38">
        <f t="shared" si="15"/>
        <v>2324638.71</v>
      </c>
      <c r="Q32" s="38">
        <f t="shared" si="15"/>
        <v>1934734.5499999998</v>
      </c>
      <c r="R32" s="29">
        <f>SUM(O32:Q32)</f>
        <v>6705253.574</v>
      </c>
      <c r="S32" s="29">
        <f>N32+R32</f>
        <v>15067892.620999999</v>
      </c>
    </row>
    <row r="33" spans="1:19" ht="32.25" thickBot="1" x14ac:dyDescent="0.3">
      <c r="A33" s="15" t="s">
        <v>80</v>
      </c>
      <c r="B33" s="39">
        <f>B32+B30</f>
        <v>2953109.5550000002</v>
      </c>
      <c r="C33" s="39">
        <f t="shared" ref="C33:J33" si="16">C32+C30</f>
        <v>2747487.554</v>
      </c>
      <c r="D33" s="39">
        <f t="shared" si="16"/>
        <v>3117226.378</v>
      </c>
      <c r="E33" s="29">
        <f t="shared" si="16"/>
        <v>8817823.4869999979</v>
      </c>
      <c r="F33" s="39">
        <f t="shared" si="16"/>
        <v>2648038.9959999998</v>
      </c>
      <c r="G33" s="39">
        <f t="shared" si="16"/>
        <v>2372723.8620000002</v>
      </c>
      <c r="H33" s="39">
        <f t="shared" si="16"/>
        <v>2063651.473</v>
      </c>
      <c r="I33" s="29">
        <f t="shared" si="16"/>
        <v>7084414.3340000007</v>
      </c>
      <c r="J33" s="29">
        <f t="shared" si="16"/>
        <v>15902238.313999999</v>
      </c>
      <c r="K33" s="39">
        <f>K32+K30</f>
        <v>3018380.8030000003</v>
      </c>
      <c r="L33" s="39">
        <f t="shared" ref="L33:Q33" si="17">L32+L30</f>
        <v>2528112.4330000002</v>
      </c>
      <c r="M33" s="39">
        <f t="shared" si="17"/>
        <v>2823732.8359999997</v>
      </c>
      <c r="N33" s="29">
        <f t="shared" si="17"/>
        <v>8370226.0720000006</v>
      </c>
      <c r="O33" s="39">
        <f t="shared" si="17"/>
        <v>2448181.7149999999</v>
      </c>
      <c r="P33" s="39">
        <f t="shared" si="17"/>
        <v>2324638.71</v>
      </c>
      <c r="Q33" s="39">
        <f t="shared" si="17"/>
        <v>1934734.5499999998</v>
      </c>
      <c r="R33" s="29">
        <f>R32+R30</f>
        <v>6707554.9749999996</v>
      </c>
      <c r="S33" s="29">
        <f>S32+S30</f>
        <v>15077781.047</v>
      </c>
    </row>
    <row r="34" spans="1:19" ht="15.75" x14ac:dyDescent="0.25">
      <c r="A34" s="50"/>
      <c r="B34" s="40"/>
      <c r="C34" s="40"/>
      <c r="D34" s="40"/>
      <c r="E34" s="40"/>
      <c r="F34" s="40"/>
      <c r="G34" s="40"/>
      <c r="H34" s="40"/>
      <c r="I34" s="40"/>
      <c r="J34" s="188"/>
      <c r="K34" s="40"/>
      <c r="L34" s="40"/>
      <c r="M34" s="40"/>
      <c r="N34" s="40"/>
      <c r="O34" s="40"/>
      <c r="P34" s="40"/>
      <c r="Q34" s="40"/>
      <c r="R34" s="40"/>
      <c r="S34" s="57"/>
    </row>
    <row r="35" spans="1:19" ht="15.75" x14ac:dyDescent="0.25">
      <c r="A35" s="16" t="s">
        <v>85</v>
      </c>
      <c r="B35" s="17">
        <f t="shared" ref="B35:I35" si="18">B5+B6+B7+B8+B9+B10+B11+B12+B18+B24+B30</f>
        <v>1787518.8049999999</v>
      </c>
      <c r="C35" s="17">
        <f t="shared" si="18"/>
        <v>1702484.0889999997</v>
      </c>
      <c r="D35" s="17">
        <f t="shared" si="18"/>
        <v>1910372.956</v>
      </c>
      <c r="E35" s="54">
        <f t="shared" si="18"/>
        <v>5400375.8499999996</v>
      </c>
      <c r="F35" s="17">
        <f t="shared" si="18"/>
        <v>1465930.72</v>
      </c>
      <c r="G35" s="17">
        <f t="shared" si="18"/>
        <v>1104084.172</v>
      </c>
      <c r="H35" s="53">
        <f t="shared" si="18"/>
        <v>839268.09200000006</v>
      </c>
      <c r="I35" s="54">
        <f t="shared" si="18"/>
        <v>3409282.9870000002</v>
      </c>
      <c r="J35" s="58">
        <f>J5+J6+J7+J8+J9+J10+J11+J12+J18+J24+J30</f>
        <v>8809659.3300000001</v>
      </c>
      <c r="K35" s="17">
        <f t="shared" ref="K35:R35" si="19">K5+K6+K7+K8+K9+K10+K11+K12+K18+K24+K30</f>
        <v>2144932.5649999999</v>
      </c>
      <c r="L35" s="17">
        <f t="shared" si="19"/>
        <v>1697436.2319999998</v>
      </c>
      <c r="M35" s="17">
        <f t="shared" si="19"/>
        <v>1829760.5989999997</v>
      </c>
      <c r="N35" s="54">
        <f t="shared" si="19"/>
        <v>5672129.3960000006</v>
      </c>
      <c r="O35" s="17">
        <f t="shared" si="19"/>
        <v>1482539.987</v>
      </c>
      <c r="P35" s="17">
        <f t="shared" si="19"/>
        <v>1217790.3620000002</v>
      </c>
      <c r="Q35" s="53">
        <f t="shared" si="19"/>
        <v>850968.70199999993</v>
      </c>
      <c r="R35" s="54">
        <f t="shared" si="19"/>
        <v>3551299.051</v>
      </c>
      <c r="S35" s="58">
        <f>S5+S6+S7+S8+S9+S10+S11+S12+S18+S24+S30</f>
        <v>9223428.4470000006</v>
      </c>
    </row>
    <row r="36" spans="1:19" ht="15.75" x14ac:dyDescent="0.25">
      <c r="A36" s="59" t="s">
        <v>84</v>
      </c>
      <c r="B36" s="60">
        <f t="shared" ref="B36:J36" si="20">SUM(B13:B15,B19:B21,B25:B27)</f>
        <v>1165590.75</v>
      </c>
      <c r="C36" s="60">
        <f t="shared" si="20"/>
        <v>1045003.4650000002</v>
      </c>
      <c r="D36" s="60">
        <f t="shared" si="20"/>
        <v>1206853.422</v>
      </c>
      <c r="E36" s="62">
        <f t="shared" si="20"/>
        <v>3417447.6369999996</v>
      </c>
      <c r="F36" s="60">
        <f t="shared" si="20"/>
        <v>1182108.2760000001</v>
      </c>
      <c r="G36" s="60">
        <f t="shared" si="20"/>
        <v>1268639.69</v>
      </c>
      <c r="H36" s="61">
        <f t="shared" si="20"/>
        <v>1224383.3810000001</v>
      </c>
      <c r="I36" s="62">
        <f t="shared" si="20"/>
        <v>3675131.3470000001</v>
      </c>
      <c r="J36" s="63">
        <f t="shared" si="20"/>
        <v>7092578.9839999992</v>
      </c>
      <c r="K36" s="60">
        <f t="shared" ref="K36:S36" si="21">SUM(K13:K15,K19:K21,K25:K27)</f>
        <v>873448.23800000001</v>
      </c>
      <c r="L36" s="60">
        <f t="shared" si="21"/>
        <v>830676.201</v>
      </c>
      <c r="M36" s="60">
        <f t="shared" si="21"/>
        <v>993972.23699999996</v>
      </c>
      <c r="N36" s="62">
        <f t="shared" si="21"/>
        <v>2698096.676</v>
      </c>
      <c r="O36" s="60">
        <f t="shared" si="21"/>
        <v>965641.72800000012</v>
      </c>
      <c r="P36" s="60">
        <f t="shared" si="21"/>
        <v>1106848.348</v>
      </c>
      <c r="Q36" s="61">
        <f t="shared" si="21"/>
        <v>1083765.8479999998</v>
      </c>
      <c r="R36" s="62">
        <f t="shared" si="21"/>
        <v>3156255.9239999996</v>
      </c>
      <c r="S36" s="63">
        <f t="shared" si="21"/>
        <v>5854352.5999999996</v>
      </c>
    </row>
    <row r="38" spans="1:19" x14ac:dyDescent="0.25">
      <c r="A38" s="182" t="s">
        <v>82</v>
      </c>
    </row>
    <row r="43" spans="1:19" x14ac:dyDescent="0.25">
      <c r="B43" s="44"/>
      <c r="K43" s="44"/>
    </row>
  </sheetData>
  <protectedRanges>
    <protectedRange password="CA04" sqref="B2:I14 K16:O20 I15 B15:G15 B16:F20 H16:I34 G16:G17 G19:G34 B22:F34 B21:E21 F61:F62 K2:R14 R15 K15:P15 Q16:R34 P16:P17 P19:P34 K22:O34 K21:N21 B35:S36 O61:O62 A1:A36" name="Диапазон1_3"/>
    <protectedRange password="CA04" sqref="S3:S34 J3:J34" name="Диапазон1_2_1"/>
  </protectedRanges>
  <mergeCells count="4">
    <mergeCell ref="A2:A3"/>
    <mergeCell ref="B2:J2"/>
    <mergeCell ref="K2:S2"/>
    <mergeCell ref="A1:S1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RowHeight="15" x14ac:dyDescent="0.25"/>
  <cols>
    <col min="1" max="1" width="50.28515625" customWidth="1"/>
    <col min="2" max="19" width="10.7109375" customWidth="1"/>
    <col min="20" max="20" width="11.42578125" bestFit="1" customWidth="1"/>
    <col min="21" max="21" width="9.5703125" bestFit="1" customWidth="1"/>
    <col min="22" max="22" width="12" bestFit="1" customWidth="1"/>
    <col min="236" max="236" width="40.28515625" bestFit="1" customWidth="1"/>
    <col min="237" max="275" width="10.7109375" customWidth="1"/>
    <col min="276" max="276" width="11.42578125" bestFit="1" customWidth="1"/>
    <col min="277" max="277" width="9.5703125" bestFit="1" customWidth="1"/>
    <col min="278" max="278" width="12" bestFit="1" customWidth="1"/>
    <col min="492" max="492" width="40.28515625" bestFit="1" customWidth="1"/>
    <col min="493" max="531" width="10.7109375" customWidth="1"/>
    <col min="532" max="532" width="11.42578125" bestFit="1" customWidth="1"/>
    <col min="533" max="533" width="9.5703125" bestFit="1" customWidth="1"/>
    <col min="534" max="534" width="12" bestFit="1" customWidth="1"/>
    <col min="748" max="748" width="40.28515625" bestFit="1" customWidth="1"/>
    <col min="749" max="787" width="10.7109375" customWidth="1"/>
    <col min="788" max="788" width="11.42578125" bestFit="1" customWidth="1"/>
    <col min="789" max="789" width="9.5703125" bestFit="1" customWidth="1"/>
    <col min="790" max="790" width="12" bestFit="1" customWidth="1"/>
    <col min="1004" max="1004" width="40.28515625" bestFit="1" customWidth="1"/>
    <col min="1005" max="1043" width="10.7109375" customWidth="1"/>
    <col min="1044" max="1044" width="11.42578125" bestFit="1" customWidth="1"/>
    <col min="1045" max="1045" width="9.5703125" bestFit="1" customWidth="1"/>
    <col min="1046" max="1046" width="12" bestFit="1" customWidth="1"/>
    <col min="1260" max="1260" width="40.28515625" bestFit="1" customWidth="1"/>
    <col min="1261" max="1299" width="10.7109375" customWidth="1"/>
    <col min="1300" max="1300" width="11.42578125" bestFit="1" customWidth="1"/>
    <col min="1301" max="1301" width="9.5703125" bestFit="1" customWidth="1"/>
    <col min="1302" max="1302" width="12" bestFit="1" customWidth="1"/>
    <col min="1516" max="1516" width="40.28515625" bestFit="1" customWidth="1"/>
    <col min="1517" max="1555" width="10.7109375" customWidth="1"/>
    <col min="1556" max="1556" width="11.42578125" bestFit="1" customWidth="1"/>
    <col min="1557" max="1557" width="9.5703125" bestFit="1" customWidth="1"/>
    <col min="1558" max="1558" width="12" bestFit="1" customWidth="1"/>
    <col min="1772" max="1772" width="40.28515625" bestFit="1" customWidth="1"/>
    <col min="1773" max="1811" width="10.7109375" customWidth="1"/>
    <col min="1812" max="1812" width="11.42578125" bestFit="1" customWidth="1"/>
    <col min="1813" max="1813" width="9.5703125" bestFit="1" customWidth="1"/>
    <col min="1814" max="1814" width="12" bestFit="1" customWidth="1"/>
    <col min="2028" max="2028" width="40.28515625" bestFit="1" customWidth="1"/>
    <col min="2029" max="2067" width="10.7109375" customWidth="1"/>
    <col min="2068" max="2068" width="11.42578125" bestFit="1" customWidth="1"/>
    <col min="2069" max="2069" width="9.5703125" bestFit="1" customWidth="1"/>
    <col min="2070" max="2070" width="12" bestFit="1" customWidth="1"/>
    <col min="2284" max="2284" width="40.28515625" bestFit="1" customWidth="1"/>
    <col min="2285" max="2323" width="10.7109375" customWidth="1"/>
    <col min="2324" max="2324" width="11.42578125" bestFit="1" customWidth="1"/>
    <col min="2325" max="2325" width="9.5703125" bestFit="1" customWidth="1"/>
    <col min="2326" max="2326" width="12" bestFit="1" customWidth="1"/>
    <col min="2540" max="2540" width="40.28515625" bestFit="1" customWidth="1"/>
    <col min="2541" max="2579" width="10.7109375" customWidth="1"/>
    <col min="2580" max="2580" width="11.42578125" bestFit="1" customWidth="1"/>
    <col min="2581" max="2581" width="9.5703125" bestFit="1" customWidth="1"/>
    <col min="2582" max="2582" width="12" bestFit="1" customWidth="1"/>
    <col min="2796" max="2796" width="40.28515625" bestFit="1" customWidth="1"/>
    <col min="2797" max="2835" width="10.7109375" customWidth="1"/>
    <col min="2836" max="2836" width="11.42578125" bestFit="1" customWidth="1"/>
    <col min="2837" max="2837" width="9.5703125" bestFit="1" customWidth="1"/>
    <col min="2838" max="2838" width="12" bestFit="1" customWidth="1"/>
    <col min="3052" max="3052" width="40.28515625" bestFit="1" customWidth="1"/>
    <col min="3053" max="3091" width="10.7109375" customWidth="1"/>
    <col min="3092" max="3092" width="11.42578125" bestFit="1" customWidth="1"/>
    <col min="3093" max="3093" width="9.5703125" bestFit="1" customWidth="1"/>
    <col min="3094" max="3094" width="12" bestFit="1" customWidth="1"/>
    <col min="3308" max="3308" width="40.28515625" bestFit="1" customWidth="1"/>
    <col min="3309" max="3347" width="10.7109375" customWidth="1"/>
    <col min="3348" max="3348" width="11.42578125" bestFit="1" customWidth="1"/>
    <col min="3349" max="3349" width="9.5703125" bestFit="1" customWidth="1"/>
    <col min="3350" max="3350" width="12" bestFit="1" customWidth="1"/>
    <col min="3564" max="3564" width="40.28515625" bestFit="1" customWidth="1"/>
    <col min="3565" max="3603" width="10.7109375" customWidth="1"/>
    <col min="3604" max="3604" width="11.42578125" bestFit="1" customWidth="1"/>
    <col min="3605" max="3605" width="9.5703125" bestFit="1" customWidth="1"/>
    <col min="3606" max="3606" width="12" bestFit="1" customWidth="1"/>
    <col min="3820" max="3820" width="40.28515625" bestFit="1" customWidth="1"/>
    <col min="3821" max="3859" width="10.7109375" customWidth="1"/>
    <col min="3860" max="3860" width="11.42578125" bestFit="1" customWidth="1"/>
    <col min="3861" max="3861" width="9.5703125" bestFit="1" customWidth="1"/>
    <col min="3862" max="3862" width="12" bestFit="1" customWidth="1"/>
    <col min="4076" max="4076" width="40.28515625" bestFit="1" customWidth="1"/>
    <col min="4077" max="4115" width="10.7109375" customWidth="1"/>
    <col min="4116" max="4116" width="11.42578125" bestFit="1" customWidth="1"/>
    <col min="4117" max="4117" width="9.5703125" bestFit="1" customWidth="1"/>
    <col min="4118" max="4118" width="12" bestFit="1" customWidth="1"/>
    <col min="4332" max="4332" width="40.28515625" bestFit="1" customWidth="1"/>
    <col min="4333" max="4371" width="10.7109375" customWidth="1"/>
    <col min="4372" max="4372" width="11.42578125" bestFit="1" customWidth="1"/>
    <col min="4373" max="4373" width="9.5703125" bestFit="1" customWidth="1"/>
    <col min="4374" max="4374" width="12" bestFit="1" customWidth="1"/>
    <col min="4588" max="4588" width="40.28515625" bestFit="1" customWidth="1"/>
    <col min="4589" max="4627" width="10.7109375" customWidth="1"/>
    <col min="4628" max="4628" width="11.42578125" bestFit="1" customWidth="1"/>
    <col min="4629" max="4629" width="9.5703125" bestFit="1" customWidth="1"/>
    <col min="4630" max="4630" width="12" bestFit="1" customWidth="1"/>
    <col min="4844" max="4844" width="40.28515625" bestFit="1" customWidth="1"/>
    <col min="4845" max="4883" width="10.7109375" customWidth="1"/>
    <col min="4884" max="4884" width="11.42578125" bestFit="1" customWidth="1"/>
    <col min="4885" max="4885" width="9.5703125" bestFit="1" customWidth="1"/>
    <col min="4886" max="4886" width="12" bestFit="1" customWidth="1"/>
    <col min="5100" max="5100" width="40.28515625" bestFit="1" customWidth="1"/>
    <col min="5101" max="5139" width="10.7109375" customWidth="1"/>
    <col min="5140" max="5140" width="11.42578125" bestFit="1" customWidth="1"/>
    <col min="5141" max="5141" width="9.5703125" bestFit="1" customWidth="1"/>
    <col min="5142" max="5142" width="12" bestFit="1" customWidth="1"/>
    <col min="5356" max="5356" width="40.28515625" bestFit="1" customWidth="1"/>
    <col min="5357" max="5395" width="10.7109375" customWidth="1"/>
    <col min="5396" max="5396" width="11.42578125" bestFit="1" customWidth="1"/>
    <col min="5397" max="5397" width="9.5703125" bestFit="1" customWidth="1"/>
    <col min="5398" max="5398" width="12" bestFit="1" customWidth="1"/>
    <col min="5612" max="5612" width="40.28515625" bestFit="1" customWidth="1"/>
    <col min="5613" max="5651" width="10.7109375" customWidth="1"/>
    <col min="5652" max="5652" width="11.42578125" bestFit="1" customWidth="1"/>
    <col min="5653" max="5653" width="9.5703125" bestFit="1" customWidth="1"/>
    <col min="5654" max="5654" width="12" bestFit="1" customWidth="1"/>
    <col min="5868" max="5868" width="40.28515625" bestFit="1" customWidth="1"/>
    <col min="5869" max="5907" width="10.7109375" customWidth="1"/>
    <col min="5908" max="5908" width="11.42578125" bestFit="1" customWidth="1"/>
    <col min="5909" max="5909" width="9.5703125" bestFit="1" customWidth="1"/>
    <col min="5910" max="5910" width="12" bestFit="1" customWidth="1"/>
    <col min="6124" max="6124" width="40.28515625" bestFit="1" customWidth="1"/>
    <col min="6125" max="6163" width="10.7109375" customWidth="1"/>
    <col min="6164" max="6164" width="11.42578125" bestFit="1" customWidth="1"/>
    <col min="6165" max="6165" width="9.5703125" bestFit="1" customWidth="1"/>
    <col min="6166" max="6166" width="12" bestFit="1" customWidth="1"/>
    <col min="6380" max="6380" width="40.28515625" bestFit="1" customWidth="1"/>
    <col min="6381" max="6419" width="10.7109375" customWidth="1"/>
    <col min="6420" max="6420" width="11.42578125" bestFit="1" customWidth="1"/>
    <col min="6421" max="6421" width="9.5703125" bestFit="1" customWidth="1"/>
    <col min="6422" max="6422" width="12" bestFit="1" customWidth="1"/>
    <col min="6636" max="6636" width="40.28515625" bestFit="1" customWidth="1"/>
    <col min="6637" max="6675" width="10.7109375" customWidth="1"/>
    <col min="6676" max="6676" width="11.42578125" bestFit="1" customWidth="1"/>
    <col min="6677" max="6677" width="9.5703125" bestFit="1" customWidth="1"/>
    <col min="6678" max="6678" width="12" bestFit="1" customWidth="1"/>
    <col min="6892" max="6892" width="40.28515625" bestFit="1" customWidth="1"/>
    <col min="6893" max="6931" width="10.7109375" customWidth="1"/>
    <col min="6932" max="6932" width="11.42578125" bestFit="1" customWidth="1"/>
    <col min="6933" max="6933" width="9.5703125" bestFit="1" customWidth="1"/>
    <col min="6934" max="6934" width="12" bestFit="1" customWidth="1"/>
    <col min="7148" max="7148" width="40.28515625" bestFit="1" customWidth="1"/>
    <col min="7149" max="7187" width="10.7109375" customWidth="1"/>
    <col min="7188" max="7188" width="11.42578125" bestFit="1" customWidth="1"/>
    <col min="7189" max="7189" width="9.5703125" bestFit="1" customWidth="1"/>
    <col min="7190" max="7190" width="12" bestFit="1" customWidth="1"/>
    <col min="7404" max="7404" width="40.28515625" bestFit="1" customWidth="1"/>
    <col min="7405" max="7443" width="10.7109375" customWidth="1"/>
    <col min="7444" max="7444" width="11.42578125" bestFit="1" customWidth="1"/>
    <col min="7445" max="7445" width="9.5703125" bestFit="1" customWidth="1"/>
    <col min="7446" max="7446" width="12" bestFit="1" customWidth="1"/>
    <col min="7660" max="7660" width="40.28515625" bestFit="1" customWidth="1"/>
    <col min="7661" max="7699" width="10.7109375" customWidth="1"/>
    <col min="7700" max="7700" width="11.42578125" bestFit="1" customWidth="1"/>
    <col min="7701" max="7701" width="9.5703125" bestFit="1" customWidth="1"/>
    <col min="7702" max="7702" width="12" bestFit="1" customWidth="1"/>
    <col min="7916" max="7916" width="40.28515625" bestFit="1" customWidth="1"/>
    <col min="7917" max="7955" width="10.7109375" customWidth="1"/>
    <col min="7956" max="7956" width="11.42578125" bestFit="1" customWidth="1"/>
    <col min="7957" max="7957" width="9.5703125" bestFit="1" customWidth="1"/>
    <col min="7958" max="7958" width="12" bestFit="1" customWidth="1"/>
    <col min="8172" max="8172" width="40.28515625" bestFit="1" customWidth="1"/>
    <col min="8173" max="8211" width="10.7109375" customWidth="1"/>
    <col min="8212" max="8212" width="11.42578125" bestFit="1" customWidth="1"/>
    <col min="8213" max="8213" width="9.5703125" bestFit="1" customWidth="1"/>
    <col min="8214" max="8214" width="12" bestFit="1" customWidth="1"/>
    <col min="8428" max="8428" width="40.28515625" bestFit="1" customWidth="1"/>
    <col min="8429" max="8467" width="10.7109375" customWidth="1"/>
    <col min="8468" max="8468" width="11.42578125" bestFit="1" customWidth="1"/>
    <col min="8469" max="8469" width="9.5703125" bestFit="1" customWidth="1"/>
    <col min="8470" max="8470" width="12" bestFit="1" customWidth="1"/>
    <col min="8684" max="8684" width="40.28515625" bestFit="1" customWidth="1"/>
    <col min="8685" max="8723" width="10.7109375" customWidth="1"/>
    <col min="8724" max="8724" width="11.42578125" bestFit="1" customWidth="1"/>
    <col min="8725" max="8725" width="9.5703125" bestFit="1" customWidth="1"/>
    <col min="8726" max="8726" width="12" bestFit="1" customWidth="1"/>
    <col min="8940" max="8940" width="40.28515625" bestFit="1" customWidth="1"/>
    <col min="8941" max="8979" width="10.7109375" customWidth="1"/>
    <col min="8980" max="8980" width="11.42578125" bestFit="1" customWidth="1"/>
    <col min="8981" max="8981" width="9.5703125" bestFit="1" customWidth="1"/>
    <col min="8982" max="8982" width="12" bestFit="1" customWidth="1"/>
    <col min="9196" max="9196" width="40.28515625" bestFit="1" customWidth="1"/>
    <col min="9197" max="9235" width="10.7109375" customWidth="1"/>
    <col min="9236" max="9236" width="11.42578125" bestFit="1" customWidth="1"/>
    <col min="9237" max="9237" width="9.5703125" bestFit="1" customWidth="1"/>
    <col min="9238" max="9238" width="12" bestFit="1" customWidth="1"/>
    <col min="9452" max="9452" width="40.28515625" bestFit="1" customWidth="1"/>
    <col min="9453" max="9491" width="10.7109375" customWidth="1"/>
    <col min="9492" max="9492" width="11.42578125" bestFit="1" customWidth="1"/>
    <col min="9493" max="9493" width="9.5703125" bestFit="1" customWidth="1"/>
    <col min="9494" max="9494" width="12" bestFit="1" customWidth="1"/>
    <col min="9708" max="9708" width="40.28515625" bestFit="1" customWidth="1"/>
    <col min="9709" max="9747" width="10.7109375" customWidth="1"/>
    <col min="9748" max="9748" width="11.42578125" bestFit="1" customWidth="1"/>
    <col min="9749" max="9749" width="9.5703125" bestFit="1" customWidth="1"/>
    <col min="9750" max="9750" width="12" bestFit="1" customWidth="1"/>
    <col min="9964" max="9964" width="40.28515625" bestFit="1" customWidth="1"/>
    <col min="9965" max="10003" width="10.7109375" customWidth="1"/>
    <col min="10004" max="10004" width="11.42578125" bestFit="1" customWidth="1"/>
    <col min="10005" max="10005" width="9.5703125" bestFit="1" customWidth="1"/>
    <col min="10006" max="10006" width="12" bestFit="1" customWidth="1"/>
    <col min="10220" max="10220" width="40.28515625" bestFit="1" customWidth="1"/>
    <col min="10221" max="10259" width="10.7109375" customWidth="1"/>
    <col min="10260" max="10260" width="11.42578125" bestFit="1" customWidth="1"/>
    <col min="10261" max="10261" width="9.5703125" bestFit="1" customWidth="1"/>
    <col min="10262" max="10262" width="12" bestFit="1" customWidth="1"/>
    <col min="10476" max="10476" width="40.28515625" bestFit="1" customWidth="1"/>
    <col min="10477" max="10515" width="10.7109375" customWidth="1"/>
    <col min="10516" max="10516" width="11.42578125" bestFit="1" customWidth="1"/>
    <col min="10517" max="10517" width="9.5703125" bestFit="1" customWidth="1"/>
    <col min="10518" max="10518" width="12" bestFit="1" customWidth="1"/>
    <col min="10732" max="10732" width="40.28515625" bestFit="1" customWidth="1"/>
    <col min="10733" max="10771" width="10.7109375" customWidth="1"/>
    <col min="10772" max="10772" width="11.42578125" bestFit="1" customWidth="1"/>
    <col min="10773" max="10773" width="9.5703125" bestFit="1" customWidth="1"/>
    <col min="10774" max="10774" width="12" bestFit="1" customWidth="1"/>
    <col min="10988" max="10988" width="40.28515625" bestFit="1" customWidth="1"/>
    <col min="10989" max="11027" width="10.7109375" customWidth="1"/>
    <col min="11028" max="11028" width="11.42578125" bestFit="1" customWidth="1"/>
    <col min="11029" max="11029" width="9.5703125" bestFit="1" customWidth="1"/>
    <col min="11030" max="11030" width="12" bestFit="1" customWidth="1"/>
    <col min="11244" max="11244" width="40.28515625" bestFit="1" customWidth="1"/>
    <col min="11245" max="11283" width="10.7109375" customWidth="1"/>
    <col min="11284" max="11284" width="11.42578125" bestFit="1" customWidth="1"/>
    <col min="11285" max="11285" width="9.5703125" bestFit="1" customWidth="1"/>
    <col min="11286" max="11286" width="12" bestFit="1" customWidth="1"/>
    <col min="11500" max="11500" width="40.28515625" bestFit="1" customWidth="1"/>
    <col min="11501" max="11539" width="10.7109375" customWidth="1"/>
    <col min="11540" max="11540" width="11.42578125" bestFit="1" customWidth="1"/>
    <col min="11541" max="11541" width="9.5703125" bestFit="1" customWidth="1"/>
    <col min="11542" max="11542" width="12" bestFit="1" customWidth="1"/>
    <col min="11756" max="11756" width="40.28515625" bestFit="1" customWidth="1"/>
    <col min="11757" max="11795" width="10.7109375" customWidth="1"/>
    <col min="11796" max="11796" width="11.42578125" bestFit="1" customWidth="1"/>
    <col min="11797" max="11797" width="9.5703125" bestFit="1" customWidth="1"/>
    <col min="11798" max="11798" width="12" bestFit="1" customWidth="1"/>
    <col min="12012" max="12012" width="40.28515625" bestFit="1" customWidth="1"/>
    <col min="12013" max="12051" width="10.7109375" customWidth="1"/>
    <col min="12052" max="12052" width="11.42578125" bestFit="1" customWidth="1"/>
    <col min="12053" max="12053" width="9.5703125" bestFit="1" customWidth="1"/>
    <col min="12054" max="12054" width="12" bestFit="1" customWidth="1"/>
    <col min="12268" max="12268" width="40.28515625" bestFit="1" customWidth="1"/>
    <col min="12269" max="12307" width="10.7109375" customWidth="1"/>
    <col min="12308" max="12308" width="11.42578125" bestFit="1" customWidth="1"/>
    <col min="12309" max="12309" width="9.5703125" bestFit="1" customWidth="1"/>
    <col min="12310" max="12310" width="12" bestFit="1" customWidth="1"/>
    <col min="12524" max="12524" width="40.28515625" bestFit="1" customWidth="1"/>
    <col min="12525" max="12563" width="10.7109375" customWidth="1"/>
    <col min="12564" max="12564" width="11.42578125" bestFit="1" customWidth="1"/>
    <col min="12565" max="12565" width="9.5703125" bestFit="1" customWidth="1"/>
    <col min="12566" max="12566" width="12" bestFit="1" customWidth="1"/>
    <col min="12780" max="12780" width="40.28515625" bestFit="1" customWidth="1"/>
    <col min="12781" max="12819" width="10.7109375" customWidth="1"/>
    <col min="12820" max="12820" width="11.42578125" bestFit="1" customWidth="1"/>
    <col min="12821" max="12821" width="9.5703125" bestFit="1" customWidth="1"/>
    <col min="12822" max="12822" width="12" bestFit="1" customWidth="1"/>
    <col min="13036" max="13036" width="40.28515625" bestFit="1" customWidth="1"/>
    <col min="13037" max="13075" width="10.7109375" customWidth="1"/>
    <col min="13076" max="13076" width="11.42578125" bestFit="1" customWidth="1"/>
    <col min="13077" max="13077" width="9.5703125" bestFit="1" customWidth="1"/>
    <col min="13078" max="13078" width="12" bestFit="1" customWidth="1"/>
    <col min="13292" max="13292" width="40.28515625" bestFit="1" customWidth="1"/>
    <col min="13293" max="13331" width="10.7109375" customWidth="1"/>
    <col min="13332" max="13332" width="11.42578125" bestFit="1" customWidth="1"/>
    <col min="13333" max="13333" width="9.5703125" bestFit="1" customWidth="1"/>
    <col min="13334" max="13334" width="12" bestFit="1" customWidth="1"/>
    <col min="13548" max="13548" width="40.28515625" bestFit="1" customWidth="1"/>
    <col min="13549" max="13587" width="10.7109375" customWidth="1"/>
    <col min="13588" max="13588" width="11.42578125" bestFit="1" customWidth="1"/>
    <col min="13589" max="13589" width="9.5703125" bestFit="1" customWidth="1"/>
    <col min="13590" max="13590" width="12" bestFit="1" customWidth="1"/>
    <col min="13804" max="13804" width="40.28515625" bestFit="1" customWidth="1"/>
    <col min="13805" max="13843" width="10.7109375" customWidth="1"/>
    <col min="13844" max="13844" width="11.42578125" bestFit="1" customWidth="1"/>
    <col min="13845" max="13845" width="9.5703125" bestFit="1" customWidth="1"/>
    <col min="13846" max="13846" width="12" bestFit="1" customWidth="1"/>
    <col min="14060" max="14060" width="40.28515625" bestFit="1" customWidth="1"/>
    <col min="14061" max="14099" width="10.7109375" customWidth="1"/>
    <col min="14100" max="14100" width="11.42578125" bestFit="1" customWidth="1"/>
    <col min="14101" max="14101" width="9.5703125" bestFit="1" customWidth="1"/>
    <col min="14102" max="14102" width="12" bestFit="1" customWidth="1"/>
    <col min="14316" max="14316" width="40.28515625" bestFit="1" customWidth="1"/>
    <col min="14317" max="14355" width="10.7109375" customWidth="1"/>
    <col min="14356" max="14356" width="11.42578125" bestFit="1" customWidth="1"/>
    <col min="14357" max="14357" width="9.5703125" bestFit="1" customWidth="1"/>
    <col min="14358" max="14358" width="12" bestFit="1" customWidth="1"/>
    <col min="14572" max="14572" width="40.28515625" bestFit="1" customWidth="1"/>
    <col min="14573" max="14611" width="10.7109375" customWidth="1"/>
    <col min="14612" max="14612" width="11.42578125" bestFit="1" customWidth="1"/>
    <col min="14613" max="14613" width="9.5703125" bestFit="1" customWidth="1"/>
    <col min="14614" max="14614" width="12" bestFit="1" customWidth="1"/>
    <col min="14828" max="14828" width="40.28515625" bestFit="1" customWidth="1"/>
    <col min="14829" max="14867" width="10.7109375" customWidth="1"/>
    <col min="14868" max="14868" width="11.42578125" bestFit="1" customWidth="1"/>
    <col min="14869" max="14869" width="9.5703125" bestFit="1" customWidth="1"/>
    <col min="14870" max="14870" width="12" bestFit="1" customWidth="1"/>
    <col min="15084" max="15084" width="40.28515625" bestFit="1" customWidth="1"/>
    <col min="15085" max="15123" width="10.7109375" customWidth="1"/>
    <col min="15124" max="15124" width="11.42578125" bestFit="1" customWidth="1"/>
    <col min="15125" max="15125" width="9.5703125" bestFit="1" customWidth="1"/>
    <col min="15126" max="15126" width="12" bestFit="1" customWidth="1"/>
    <col min="15340" max="15340" width="40.28515625" bestFit="1" customWidth="1"/>
    <col min="15341" max="15379" width="10.7109375" customWidth="1"/>
    <col min="15380" max="15380" width="11.42578125" bestFit="1" customWidth="1"/>
    <col min="15381" max="15381" width="9.5703125" bestFit="1" customWidth="1"/>
    <col min="15382" max="15382" width="12" bestFit="1" customWidth="1"/>
    <col min="15596" max="15596" width="40.28515625" bestFit="1" customWidth="1"/>
    <col min="15597" max="15635" width="10.7109375" customWidth="1"/>
    <col min="15636" max="15636" width="11.42578125" bestFit="1" customWidth="1"/>
    <col min="15637" max="15637" width="9.5703125" bestFit="1" customWidth="1"/>
    <col min="15638" max="15638" width="12" bestFit="1" customWidth="1"/>
    <col min="15852" max="15852" width="40.28515625" bestFit="1" customWidth="1"/>
    <col min="15853" max="15891" width="10.7109375" customWidth="1"/>
    <col min="15892" max="15892" width="11.42578125" bestFit="1" customWidth="1"/>
    <col min="15893" max="15893" width="9.5703125" bestFit="1" customWidth="1"/>
    <col min="15894" max="15894" width="12" bestFit="1" customWidth="1"/>
    <col min="16108" max="16108" width="40.28515625" bestFit="1" customWidth="1"/>
    <col min="16109" max="16147" width="10.7109375" customWidth="1"/>
    <col min="16148" max="16148" width="11.42578125" bestFit="1" customWidth="1"/>
    <col min="16149" max="16149" width="9.5703125" bestFit="1" customWidth="1"/>
    <col min="16150" max="16150" width="12" bestFit="1" customWidth="1"/>
  </cols>
  <sheetData>
    <row r="1" spans="1:19" ht="21" x14ac:dyDescent="0.25">
      <c r="A1" s="203" t="s">
        <v>36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21" x14ac:dyDescent="0.25">
      <c r="A2" s="198"/>
      <c r="B2" s="200">
        <v>2018</v>
      </c>
      <c r="C2" s="201"/>
      <c r="D2" s="201"/>
      <c r="E2" s="201"/>
      <c r="F2" s="201"/>
      <c r="G2" s="201"/>
      <c r="H2" s="201"/>
      <c r="I2" s="201"/>
      <c r="J2" s="201"/>
      <c r="K2" s="200">
        <v>2019</v>
      </c>
      <c r="L2" s="201"/>
      <c r="M2" s="201"/>
      <c r="N2" s="201"/>
      <c r="O2" s="201"/>
      <c r="P2" s="201"/>
      <c r="Q2" s="201"/>
      <c r="R2" s="201"/>
      <c r="S2" s="202"/>
    </row>
    <row r="3" spans="1:19" ht="15.75" customHeight="1" x14ac:dyDescent="0.25">
      <c r="A3" s="199"/>
      <c r="B3" s="91" t="s">
        <v>1</v>
      </c>
      <c r="C3" s="91" t="s">
        <v>2</v>
      </c>
      <c r="D3" s="91" t="s">
        <v>3</v>
      </c>
      <c r="E3" s="91" t="s">
        <v>4</v>
      </c>
      <c r="F3" s="91" t="s">
        <v>5</v>
      </c>
      <c r="G3" s="91" t="s">
        <v>6</v>
      </c>
      <c r="H3" s="91" t="s">
        <v>7</v>
      </c>
      <c r="I3" s="91" t="s">
        <v>8</v>
      </c>
      <c r="J3" s="91" t="s">
        <v>37</v>
      </c>
      <c r="K3" s="178" t="s">
        <v>1</v>
      </c>
      <c r="L3" s="178" t="s">
        <v>2</v>
      </c>
      <c r="M3" s="178" t="s">
        <v>3</v>
      </c>
      <c r="N3" s="178" t="s">
        <v>4</v>
      </c>
      <c r="O3" s="178" t="s">
        <v>5</v>
      </c>
      <c r="P3" s="178" t="s">
        <v>6</v>
      </c>
      <c r="Q3" s="178" t="s">
        <v>7</v>
      </c>
      <c r="R3" s="178" t="s">
        <v>8</v>
      </c>
      <c r="S3" s="150" t="s">
        <v>37</v>
      </c>
    </row>
    <row r="4" spans="1:19" ht="18.75" x14ac:dyDescent="0.3">
      <c r="A4" s="64" t="s">
        <v>10</v>
      </c>
      <c r="B4" s="65"/>
      <c r="C4" s="65"/>
      <c r="D4" s="65"/>
      <c r="E4" s="65"/>
      <c r="F4" s="70"/>
      <c r="G4" s="70"/>
      <c r="H4" s="70"/>
      <c r="I4" s="70"/>
      <c r="J4" s="66"/>
      <c r="K4" s="65"/>
      <c r="L4" s="65"/>
      <c r="M4" s="65"/>
      <c r="N4" s="65"/>
      <c r="O4" s="70"/>
      <c r="P4" s="70"/>
      <c r="Q4" s="70"/>
      <c r="R4" s="70"/>
      <c r="S4" s="71"/>
    </row>
    <row r="5" spans="1:19" ht="15.75" x14ac:dyDescent="0.25">
      <c r="A5" s="77" t="s">
        <v>11</v>
      </c>
      <c r="B5" s="67">
        <v>350576</v>
      </c>
      <c r="C5" s="67">
        <v>361236</v>
      </c>
      <c r="D5" s="67">
        <v>366989</v>
      </c>
      <c r="E5" s="97">
        <v>1078801</v>
      </c>
      <c r="F5" s="2">
        <v>226750</v>
      </c>
      <c r="G5" s="3">
        <v>74902</v>
      </c>
      <c r="H5" s="2">
        <v>34368</v>
      </c>
      <c r="I5" s="97">
        <v>336020</v>
      </c>
      <c r="J5" s="97">
        <v>1414821</v>
      </c>
      <c r="K5" s="67">
        <v>382549</v>
      </c>
      <c r="L5" s="67">
        <v>300964</v>
      </c>
      <c r="M5" s="67">
        <v>301462</v>
      </c>
      <c r="N5" s="97">
        <f>SUM(K5:M5)</f>
        <v>984975</v>
      </c>
      <c r="O5" s="2">
        <v>203346</v>
      </c>
      <c r="P5" s="3">
        <v>86873</v>
      </c>
      <c r="Q5" s="2">
        <v>36076</v>
      </c>
      <c r="R5" s="97">
        <f t="shared" ref="R5:R13" si="0">SUM(O5:Q5)</f>
        <v>326295</v>
      </c>
      <c r="S5" s="97">
        <f>N5+R5</f>
        <v>1311270</v>
      </c>
    </row>
    <row r="6" spans="1:19" ht="15.75" x14ac:dyDescent="0.25">
      <c r="A6" s="78" t="s">
        <v>12</v>
      </c>
      <c r="B6" s="68">
        <v>313269</v>
      </c>
      <c r="C6" s="68">
        <v>315887</v>
      </c>
      <c r="D6" s="68">
        <v>329716</v>
      </c>
      <c r="E6" s="98">
        <v>958872</v>
      </c>
      <c r="F6" s="5">
        <v>214200</v>
      </c>
      <c r="G6" s="5">
        <v>100456</v>
      </c>
      <c r="H6" s="5">
        <v>62598</v>
      </c>
      <c r="I6" s="98">
        <v>377254</v>
      </c>
      <c r="J6" s="98">
        <v>1336126</v>
      </c>
      <c r="K6" s="68">
        <v>353403</v>
      </c>
      <c r="L6" s="68">
        <v>275974</v>
      </c>
      <c r="M6" s="68">
        <v>275514</v>
      </c>
      <c r="N6" s="98">
        <f t="shared" ref="N6:N13" si="1">SUM(K6:M6)</f>
        <v>904891</v>
      </c>
      <c r="O6" s="5">
        <v>203548</v>
      </c>
      <c r="P6" s="5">
        <v>119128</v>
      </c>
      <c r="Q6" s="5">
        <v>47957</v>
      </c>
      <c r="R6" s="98">
        <f t="shared" si="0"/>
        <v>370633</v>
      </c>
      <c r="S6" s="98">
        <f t="shared" ref="S6:S13" si="2">N6+R6</f>
        <v>1275524</v>
      </c>
    </row>
    <row r="7" spans="1:19" ht="15.75" x14ac:dyDescent="0.25">
      <c r="A7" s="78" t="s">
        <v>13</v>
      </c>
      <c r="B7" s="68">
        <v>256400</v>
      </c>
      <c r="C7" s="68">
        <v>260007</v>
      </c>
      <c r="D7" s="68">
        <v>272515</v>
      </c>
      <c r="E7" s="98">
        <v>788922</v>
      </c>
      <c r="F7" s="4">
        <v>171295</v>
      </c>
      <c r="G7" s="5">
        <v>68498</v>
      </c>
      <c r="H7" s="4">
        <v>36071</v>
      </c>
      <c r="I7" s="98">
        <v>275864</v>
      </c>
      <c r="J7" s="98">
        <v>1064786</v>
      </c>
      <c r="K7" s="68">
        <v>289468</v>
      </c>
      <c r="L7" s="68">
        <v>229640</v>
      </c>
      <c r="M7" s="68">
        <v>232250</v>
      </c>
      <c r="N7" s="98">
        <f t="shared" si="1"/>
        <v>751358</v>
      </c>
      <c r="O7" s="4">
        <v>154263</v>
      </c>
      <c r="P7" s="5">
        <v>79186</v>
      </c>
      <c r="Q7" s="4">
        <v>35091</v>
      </c>
      <c r="R7" s="98">
        <f t="shared" si="0"/>
        <v>268540</v>
      </c>
      <c r="S7" s="98">
        <f t="shared" si="2"/>
        <v>1019898</v>
      </c>
    </row>
    <row r="8" spans="1:19" ht="15.75" x14ac:dyDescent="0.25">
      <c r="A8" s="78" t="s">
        <v>14</v>
      </c>
      <c r="B8" s="68">
        <v>226219</v>
      </c>
      <c r="C8" s="68">
        <v>248923</v>
      </c>
      <c r="D8" s="68">
        <v>259562</v>
      </c>
      <c r="E8" s="98">
        <v>734704</v>
      </c>
      <c r="F8" s="4">
        <v>148179</v>
      </c>
      <c r="G8" s="5">
        <v>46931</v>
      </c>
      <c r="H8" s="4">
        <v>23153</v>
      </c>
      <c r="I8" s="98">
        <v>218263</v>
      </c>
      <c r="J8" s="98">
        <v>952967</v>
      </c>
      <c r="K8" s="68">
        <v>276645</v>
      </c>
      <c r="L8" s="68">
        <v>206827</v>
      </c>
      <c r="M8" s="68">
        <v>213636</v>
      </c>
      <c r="N8" s="98">
        <f t="shared" si="1"/>
        <v>697108</v>
      </c>
      <c r="O8" s="4">
        <v>141676</v>
      </c>
      <c r="P8" s="5">
        <v>58186</v>
      </c>
      <c r="Q8" s="4">
        <v>25733</v>
      </c>
      <c r="R8" s="98">
        <f t="shared" si="0"/>
        <v>225595</v>
      </c>
      <c r="S8" s="98">
        <f t="shared" si="2"/>
        <v>922703</v>
      </c>
    </row>
    <row r="9" spans="1:19" ht="15.75" x14ac:dyDescent="0.25">
      <c r="A9" s="78" t="s">
        <v>15</v>
      </c>
      <c r="B9" s="68">
        <v>452413</v>
      </c>
      <c r="C9" s="68">
        <v>444125</v>
      </c>
      <c r="D9" s="68">
        <v>447699</v>
      </c>
      <c r="E9" s="98">
        <v>1344237</v>
      </c>
      <c r="F9" s="4">
        <v>302108</v>
      </c>
      <c r="G9" s="5">
        <v>157304</v>
      </c>
      <c r="H9" s="4">
        <v>103503</v>
      </c>
      <c r="I9" s="98">
        <v>562915</v>
      </c>
      <c r="J9" s="98">
        <v>1907152</v>
      </c>
      <c r="K9" s="68">
        <v>461921</v>
      </c>
      <c r="L9" s="68">
        <v>369572</v>
      </c>
      <c r="M9" s="68">
        <v>374863</v>
      </c>
      <c r="N9" s="98">
        <f t="shared" si="1"/>
        <v>1206356</v>
      </c>
      <c r="O9" s="4">
        <v>256189</v>
      </c>
      <c r="P9" s="5">
        <v>158228</v>
      </c>
      <c r="Q9" s="4">
        <v>80254</v>
      </c>
      <c r="R9" s="98">
        <f t="shared" si="0"/>
        <v>494671</v>
      </c>
      <c r="S9" s="98">
        <f t="shared" si="2"/>
        <v>1701027</v>
      </c>
    </row>
    <row r="10" spans="1:19" ht="15.75" x14ac:dyDescent="0.25">
      <c r="A10" s="78" t="s">
        <v>16</v>
      </c>
      <c r="B10" s="68">
        <v>171422</v>
      </c>
      <c r="C10" s="68">
        <v>174790</v>
      </c>
      <c r="D10" s="68">
        <v>180204</v>
      </c>
      <c r="E10" s="98">
        <v>526416</v>
      </c>
      <c r="F10" s="4">
        <v>119158</v>
      </c>
      <c r="G10" s="5">
        <v>49053</v>
      </c>
      <c r="H10" s="4">
        <v>25075</v>
      </c>
      <c r="I10" s="98">
        <v>193286</v>
      </c>
      <c r="J10" s="98">
        <v>719702</v>
      </c>
      <c r="K10" s="68">
        <v>190654</v>
      </c>
      <c r="L10" s="68">
        <v>144972</v>
      </c>
      <c r="M10" s="68">
        <v>153368</v>
      </c>
      <c r="N10" s="98">
        <f t="shared" si="1"/>
        <v>488994</v>
      </c>
      <c r="O10" s="4">
        <v>103836</v>
      </c>
      <c r="P10" s="5">
        <v>52319</v>
      </c>
      <c r="Q10" s="4">
        <v>27488</v>
      </c>
      <c r="R10" s="98">
        <f t="shared" si="0"/>
        <v>183643</v>
      </c>
      <c r="S10" s="98">
        <f t="shared" si="2"/>
        <v>672637</v>
      </c>
    </row>
    <row r="11" spans="1:19" ht="15.75" x14ac:dyDescent="0.25">
      <c r="A11" s="78" t="s">
        <v>17</v>
      </c>
      <c r="B11" s="68">
        <v>409180</v>
      </c>
      <c r="C11" s="68">
        <v>406925</v>
      </c>
      <c r="D11" s="68">
        <v>401409</v>
      </c>
      <c r="E11" s="98">
        <v>1217514</v>
      </c>
      <c r="F11" s="4">
        <v>297672</v>
      </c>
      <c r="G11" s="5">
        <v>160518</v>
      </c>
      <c r="H11" s="4">
        <v>124864</v>
      </c>
      <c r="I11" s="98">
        <v>583054</v>
      </c>
      <c r="J11" s="98">
        <v>1800568</v>
      </c>
      <c r="K11" s="68">
        <v>447955</v>
      </c>
      <c r="L11" s="68">
        <v>350646</v>
      </c>
      <c r="M11" s="68">
        <v>361286</v>
      </c>
      <c r="N11" s="98">
        <f t="shared" si="1"/>
        <v>1159887</v>
      </c>
      <c r="O11" s="4">
        <v>269380</v>
      </c>
      <c r="P11" s="5">
        <v>160593</v>
      </c>
      <c r="Q11" s="4">
        <v>109514</v>
      </c>
      <c r="R11" s="98">
        <f t="shared" si="0"/>
        <v>539487</v>
      </c>
      <c r="S11" s="98">
        <f t="shared" si="2"/>
        <v>1699374</v>
      </c>
    </row>
    <row r="12" spans="1:19" ht="15.75" x14ac:dyDescent="0.25">
      <c r="A12" s="78" t="s">
        <v>18</v>
      </c>
      <c r="B12" s="68">
        <v>543626</v>
      </c>
      <c r="C12" s="68">
        <v>548118</v>
      </c>
      <c r="D12" s="68">
        <v>559453</v>
      </c>
      <c r="E12" s="98">
        <v>1651197</v>
      </c>
      <c r="F12" s="4">
        <v>355046</v>
      </c>
      <c r="G12" s="5">
        <v>131297</v>
      </c>
      <c r="H12" s="4">
        <v>92423</v>
      </c>
      <c r="I12" s="98">
        <v>578766</v>
      </c>
      <c r="J12" s="98">
        <v>2229963</v>
      </c>
      <c r="K12" s="68">
        <v>588758</v>
      </c>
      <c r="L12" s="68">
        <v>459301</v>
      </c>
      <c r="M12" s="68">
        <v>466436</v>
      </c>
      <c r="N12" s="98">
        <f t="shared" si="1"/>
        <v>1514495</v>
      </c>
      <c r="O12" s="4">
        <v>323027</v>
      </c>
      <c r="P12" s="5">
        <v>187717</v>
      </c>
      <c r="Q12" s="4">
        <v>59125</v>
      </c>
      <c r="R12" s="98">
        <f t="shared" si="0"/>
        <v>569869</v>
      </c>
      <c r="S12" s="98">
        <f t="shared" si="2"/>
        <v>2084364</v>
      </c>
    </row>
    <row r="13" spans="1:19" ht="16.5" thickBot="1" x14ac:dyDescent="0.3">
      <c r="A13" s="78" t="s">
        <v>34</v>
      </c>
      <c r="B13" s="79">
        <v>505</v>
      </c>
      <c r="C13" s="79">
        <v>529</v>
      </c>
      <c r="D13" s="79">
        <v>492</v>
      </c>
      <c r="E13" s="99">
        <v>1526</v>
      </c>
      <c r="F13" s="79">
        <v>361</v>
      </c>
      <c r="G13" s="79">
        <v>206</v>
      </c>
      <c r="H13" s="79">
        <v>0</v>
      </c>
      <c r="I13" s="99">
        <v>567</v>
      </c>
      <c r="J13" s="99">
        <v>2093</v>
      </c>
      <c r="K13" s="79">
        <v>428</v>
      </c>
      <c r="L13" s="79">
        <v>467</v>
      </c>
      <c r="M13" s="79">
        <v>442</v>
      </c>
      <c r="N13" s="99">
        <f t="shared" si="1"/>
        <v>1337</v>
      </c>
      <c r="O13" s="79">
        <v>345</v>
      </c>
      <c r="P13" s="79">
        <v>194</v>
      </c>
      <c r="Q13" s="79">
        <v>0</v>
      </c>
      <c r="R13" s="99">
        <f t="shared" si="0"/>
        <v>539</v>
      </c>
      <c r="S13" s="99">
        <f t="shared" si="2"/>
        <v>1876</v>
      </c>
    </row>
    <row r="14" spans="1:19" ht="16.5" thickBot="1" x14ac:dyDescent="0.3">
      <c r="A14" s="92" t="s">
        <v>21</v>
      </c>
      <c r="B14" s="69">
        <f>SUM(B5:B13)</f>
        <v>2723610</v>
      </c>
      <c r="C14" s="69">
        <f>SUM(C5:C13)</f>
        <v>2760540</v>
      </c>
      <c r="D14" s="69">
        <f>SUM(D5:D13)</f>
        <v>2818039</v>
      </c>
      <c r="E14" s="100">
        <f>SUM(E5:E13)</f>
        <v>8302189</v>
      </c>
      <c r="F14" s="6">
        <v>1834769</v>
      </c>
      <c r="G14" s="6">
        <v>789165</v>
      </c>
      <c r="H14" s="6">
        <v>502055</v>
      </c>
      <c r="I14" s="100">
        <v>3125989</v>
      </c>
      <c r="J14" s="100">
        <v>11428178</v>
      </c>
      <c r="K14" s="69">
        <f>SUM(K5:K13)</f>
        <v>2991781</v>
      </c>
      <c r="L14" s="69">
        <f>SUM(L5:L13)</f>
        <v>2338363</v>
      </c>
      <c r="M14" s="69">
        <f>SUM(M5:M13)</f>
        <v>2379257</v>
      </c>
      <c r="N14" s="100">
        <f>SUM(N5:N13)</f>
        <v>7709401</v>
      </c>
      <c r="O14" s="6">
        <f t="shared" ref="O14:S14" si="3">SUM(O5:O13)</f>
        <v>1655610</v>
      </c>
      <c r="P14" s="6">
        <f t="shared" si="3"/>
        <v>902424</v>
      </c>
      <c r="Q14" s="6">
        <f t="shared" si="3"/>
        <v>421238</v>
      </c>
      <c r="R14" s="100">
        <f t="shared" si="3"/>
        <v>2979272</v>
      </c>
      <c r="S14" s="100">
        <f t="shared" si="3"/>
        <v>10688673</v>
      </c>
    </row>
    <row r="15" spans="1:19" ht="18.75" x14ac:dyDescent="0.3">
      <c r="A15" s="80" t="s">
        <v>22</v>
      </c>
      <c r="B15" s="81"/>
      <c r="C15" s="81"/>
      <c r="D15" s="81"/>
      <c r="E15" s="81"/>
      <c r="F15" s="70"/>
      <c r="G15" s="82"/>
      <c r="H15" s="70"/>
      <c r="I15" s="70"/>
      <c r="J15" s="187"/>
      <c r="K15" s="81"/>
      <c r="L15" s="81"/>
      <c r="M15" s="81"/>
      <c r="N15" s="81"/>
      <c r="O15" s="70"/>
      <c r="P15" s="82"/>
      <c r="Q15" s="70"/>
      <c r="R15" s="70"/>
      <c r="S15" s="71"/>
    </row>
    <row r="16" spans="1:19" ht="15.75" x14ac:dyDescent="0.25">
      <c r="A16" s="77" t="s">
        <v>23</v>
      </c>
      <c r="B16" s="82">
        <v>235008</v>
      </c>
      <c r="C16" s="82">
        <v>251923</v>
      </c>
      <c r="D16" s="83">
        <v>255625</v>
      </c>
      <c r="E16" s="97">
        <v>742556</v>
      </c>
      <c r="F16" s="82">
        <v>164221</v>
      </c>
      <c r="G16" s="82">
        <v>88862</v>
      </c>
      <c r="H16" s="83">
        <v>26304</v>
      </c>
      <c r="I16" s="97">
        <v>279387</v>
      </c>
      <c r="J16" s="97">
        <v>1021943</v>
      </c>
      <c r="K16" s="82">
        <v>260032</v>
      </c>
      <c r="L16" s="82">
        <v>203244</v>
      </c>
      <c r="M16" s="83">
        <v>206324</v>
      </c>
      <c r="N16" s="97">
        <f t="shared" ref="N16:N18" si="4">SUM(K16:M16)</f>
        <v>669600</v>
      </c>
      <c r="O16" s="82">
        <v>159707</v>
      </c>
      <c r="P16" s="82">
        <v>89004</v>
      </c>
      <c r="Q16" s="83">
        <v>26850</v>
      </c>
      <c r="R16" s="97">
        <f t="shared" ref="R16:R18" si="5">SUM(O16:Q16)</f>
        <v>275561</v>
      </c>
      <c r="S16" s="97">
        <f t="shared" ref="S16:S18" si="6">N16+R16</f>
        <v>945161</v>
      </c>
    </row>
    <row r="17" spans="1:19" ht="15.75" x14ac:dyDescent="0.25">
      <c r="A17" s="78" t="s">
        <v>34</v>
      </c>
      <c r="B17" s="68">
        <v>5425</v>
      </c>
      <c r="C17" s="68">
        <v>5717.6</v>
      </c>
      <c r="D17" s="68">
        <v>5598.2</v>
      </c>
      <c r="E17" s="98">
        <v>16740.8</v>
      </c>
      <c r="F17" s="68">
        <v>3626</v>
      </c>
      <c r="G17" s="68">
        <v>913</v>
      </c>
      <c r="H17" s="68">
        <v>0</v>
      </c>
      <c r="I17" s="98">
        <v>4539</v>
      </c>
      <c r="J17" s="98">
        <v>21279.8</v>
      </c>
      <c r="K17" s="68">
        <v>6517</v>
      </c>
      <c r="L17" s="68">
        <v>5588.5</v>
      </c>
      <c r="M17" s="68">
        <v>5490.5</v>
      </c>
      <c r="N17" s="98">
        <f t="shared" si="4"/>
        <v>17596</v>
      </c>
      <c r="O17" s="68">
        <v>3250.9</v>
      </c>
      <c r="P17" s="68">
        <v>977.1</v>
      </c>
      <c r="Q17" s="68">
        <v>0</v>
      </c>
      <c r="R17" s="98">
        <f t="shared" si="5"/>
        <v>4228</v>
      </c>
      <c r="S17" s="98">
        <f t="shared" si="6"/>
        <v>21824</v>
      </c>
    </row>
    <row r="18" spans="1:19" ht="16.5" thickBot="1" x14ac:dyDescent="0.3">
      <c r="A18" s="93" t="s">
        <v>35</v>
      </c>
      <c r="B18" s="68">
        <v>95</v>
      </c>
      <c r="C18" s="68">
        <v>94</v>
      </c>
      <c r="D18" s="68">
        <v>97</v>
      </c>
      <c r="E18" s="98">
        <v>286</v>
      </c>
      <c r="F18" s="68">
        <v>60.5</v>
      </c>
      <c r="G18" s="68">
        <v>20.8</v>
      </c>
      <c r="H18" s="68">
        <v>0</v>
      </c>
      <c r="I18" s="98">
        <v>81.3</v>
      </c>
      <c r="J18" s="98">
        <v>367.3</v>
      </c>
      <c r="K18" s="68">
        <v>108.5</v>
      </c>
      <c r="L18" s="68">
        <v>86.2</v>
      </c>
      <c r="M18" s="68">
        <v>84.4</v>
      </c>
      <c r="N18" s="98">
        <f t="shared" si="4"/>
        <v>279.10000000000002</v>
      </c>
      <c r="O18" s="68">
        <v>63.3</v>
      </c>
      <c r="P18" s="68">
        <v>25.1</v>
      </c>
      <c r="Q18" s="68">
        <v>0</v>
      </c>
      <c r="R18" s="98">
        <f t="shared" si="5"/>
        <v>88.4</v>
      </c>
      <c r="S18" s="98">
        <f t="shared" si="6"/>
        <v>367.5</v>
      </c>
    </row>
    <row r="19" spans="1:19" ht="16.5" thickBot="1" x14ac:dyDescent="0.3">
      <c r="A19" s="92" t="s">
        <v>27</v>
      </c>
      <c r="B19" s="69">
        <f>SUM(B16:B18)</f>
        <v>240528</v>
      </c>
      <c r="C19" s="69">
        <v>257734.6</v>
      </c>
      <c r="D19" s="84">
        <f>SUM(D16:D18)</f>
        <v>261320.2</v>
      </c>
      <c r="E19" s="100">
        <f>SUM(E16:E18)</f>
        <v>759582.8</v>
      </c>
      <c r="F19" s="84">
        <v>167907.5</v>
      </c>
      <c r="G19" s="84">
        <v>89795.8</v>
      </c>
      <c r="H19" s="84">
        <v>26304</v>
      </c>
      <c r="I19" s="100">
        <v>284007.3</v>
      </c>
      <c r="J19" s="100">
        <v>1043590.1</v>
      </c>
      <c r="K19" s="69">
        <f>SUM(K16:K18)</f>
        <v>266657.5</v>
      </c>
      <c r="L19" s="69">
        <f t="shared" ref="L19:M19" si="7">SUM(L16:L18)</f>
        <v>208918.7</v>
      </c>
      <c r="M19" s="84">
        <f t="shared" si="7"/>
        <v>211898.9</v>
      </c>
      <c r="N19" s="100">
        <f>SUM(N16:N18)</f>
        <v>687475.1</v>
      </c>
      <c r="O19" s="84">
        <f t="shared" ref="O19" si="8">SUM(O16:O18)</f>
        <v>163021.19999999998</v>
      </c>
      <c r="P19" s="84">
        <f t="shared" ref="P19" si="9">SUM(P16:P18)</f>
        <v>90006.200000000012</v>
      </c>
      <c r="Q19" s="84">
        <f t="shared" ref="Q19:R19" si="10">SUM(Q16:Q18)</f>
        <v>26850</v>
      </c>
      <c r="R19" s="100">
        <f t="shared" si="10"/>
        <v>279877.40000000002</v>
      </c>
      <c r="S19" s="100">
        <f t="shared" ref="S19" si="11">SUM(S16:S18)</f>
        <v>967352.5</v>
      </c>
    </row>
    <row r="20" spans="1:19" ht="18.75" x14ac:dyDescent="0.3">
      <c r="A20" s="80" t="s">
        <v>28</v>
      </c>
      <c r="B20" s="81"/>
      <c r="C20" s="81"/>
      <c r="D20" s="81"/>
      <c r="E20" s="81"/>
      <c r="F20" s="70"/>
      <c r="G20" s="70"/>
      <c r="H20" s="70"/>
      <c r="I20" s="70"/>
      <c r="J20" s="71"/>
      <c r="K20" s="81"/>
      <c r="L20" s="81"/>
      <c r="M20" s="81"/>
      <c r="N20" s="81"/>
      <c r="O20" s="70"/>
      <c r="P20" s="70"/>
      <c r="Q20" s="70"/>
      <c r="R20" s="70"/>
      <c r="S20" s="71"/>
    </row>
    <row r="21" spans="1:19" ht="15.75" x14ac:dyDescent="0.25">
      <c r="A21" s="77" t="s">
        <v>29</v>
      </c>
      <c r="B21" s="67">
        <v>189588</v>
      </c>
      <c r="C21" s="67">
        <v>180528</v>
      </c>
      <c r="D21" s="67">
        <v>187913</v>
      </c>
      <c r="E21" s="97">
        <v>558029</v>
      </c>
      <c r="F21" s="67">
        <v>133365</v>
      </c>
      <c r="G21" s="67">
        <v>83295</v>
      </c>
      <c r="H21" s="67">
        <v>42745</v>
      </c>
      <c r="I21" s="97">
        <v>259405</v>
      </c>
      <c r="J21" s="97">
        <v>817434</v>
      </c>
      <c r="K21" s="67">
        <v>206337</v>
      </c>
      <c r="L21" s="67">
        <v>174042</v>
      </c>
      <c r="M21" s="67">
        <v>168523</v>
      </c>
      <c r="N21" s="97">
        <f t="shared" ref="N21:N22" si="12">SUM(K21:M21)</f>
        <v>548902</v>
      </c>
      <c r="O21" s="67">
        <v>125119</v>
      </c>
      <c r="P21" s="67">
        <v>114885</v>
      </c>
      <c r="Q21" s="67">
        <v>52524</v>
      </c>
      <c r="R21" s="97">
        <f t="shared" ref="R21:R22" si="13">SUM(O21:Q21)</f>
        <v>292528</v>
      </c>
      <c r="S21" s="97">
        <f t="shared" ref="S21:S22" si="14">N21+R21</f>
        <v>841430</v>
      </c>
    </row>
    <row r="22" spans="1:19" ht="16.5" thickBot="1" x14ac:dyDescent="0.3">
      <c r="A22" s="94" t="s">
        <v>35</v>
      </c>
      <c r="B22" s="79">
        <v>446.48</v>
      </c>
      <c r="C22" s="79">
        <v>266.27</v>
      </c>
      <c r="D22" s="79">
        <v>346.9</v>
      </c>
      <c r="E22" s="99">
        <v>1059.6500000000001</v>
      </c>
      <c r="F22" s="79">
        <v>267.95999999999998</v>
      </c>
      <c r="G22" s="79">
        <v>249.05</v>
      </c>
      <c r="H22" s="79">
        <v>167.45</v>
      </c>
      <c r="I22" s="99">
        <v>684.46</v>
      </c>
      <c r="J22" s="99">
        <v>1744.11</v>
      </c>
      <c r="K22" s="79">
        <v>407.07</v>
      </c>
      <c r="L22" s="79">
        <v>272.19</v>
      </c>
      <c r="M22" s="79">
        <v>338.8</v>
      </c>
      <c r="N22" s="99">
        <f t="shared" si="12"/>
        <v>1018.06</v>
      </c>
      <c r="O22" s="79">
        <v>276.11</v>
      </c>
      <c r="P22" s="79">
        <v>293.74</v>
      </c>
      <c r="Q22" s="79">
        <v>181.6</v>
      </c>
      <c r="R22" s="99">
        <f t="shared" si="13"/>
        <v>751.45</v>
      </c>
      <c r="S22" s="99">
        <f t="shared" si="14"/>
        <v>1769.51</v>
      </c>
    </row>
    <row r="23" spans="1:19" ht="16.5" thickBot="1" x14ac:dyDescent="0.3">
      <c r="A23" s="92" t="s">
        <v>33</v>
      </c>
      <c r="B23" s="69">
        <f>SUM(B21:B22)</f>
        <v>190034.48</v>
      </c>
      <c r="C23" s="69">
        <f>C21+C22</f>
        <v>180794.27</v>
      </c>
      <c r="D23" s="69">
        <f>SUM(D21:D22)</f>
        <v>188259.9</v>
      </c>
      <c r="E23" s="100">
        <f>E21+E22</f>
        <v>559088.65</v>
      </c>
      <c r="F23" s="84">
        <v>133632.95999999999</v>
      </c>
      <c r="G23" s="69">
        <v>83544.05</v>
      </c>
      <c r="H23" s="69">
        <v>42912.45</v>
      </c>
      <c r="I23" s="100">
        <v>260089.46</v>
      </c>
      <c r="J23" s="100">
        <v>819178.11</v>
      </c>
      <c r="K23" s="69">
        <f>SUM(K21:K22)</f>
        <v>206744.07</v>
      </c>
      <c r="L23" s="69">
        <f>L21+L22</f>
        <v>174314.19</v>
      </c>
      <c r="M23" s="69">
        <f>SUM(M21:M22)</f>
        <v>168861.8</v>
      </c>
      <c r="N23" s="100">
        <f>N21+N22</f>
        <v>549920.06000000006</v>
      </c>
      <c r="O23" s="84">
        <f t="shared" ref="O23" si="15">SUM(O21:O22)</f>
        <v>125395.11</v>
      </c>
      <c r="P23" s="69">
        <f t="shared" ref="P23" si="16">P21+P22</f>
        <v>115178.74</v>
      </c>
      <c r="Q23" s="69">
        <f t="shared" ref="Q23:R23" si="17">SUM(Q21:Q22)</f>
        <v>52705.599999999999</v>
      </c>
      <c r="R23" s="100">
        <f t="shared" si="17"/>
        <v>293279.45</v>
      </c>
      <c r="S23" s="100">
        <f t="shared" ref="S23" si="18">S21+S22</f>
        <v>843199.51</v>
      </c>
    </row>
    <row r="24" spans="1:19" x14ac:dyDescent="0.25">
      <c r="A24" s="85"/>
      <c r="B24" s="86"/>
      <c r="C24" s="86"/>
      <c r="D24" s="86"/>
      <c r="E24" s="86"/>
      <c r="F24" s="86"/>
      <c r="G24" s="86"/>
      <c r="H24" s="86"/>
      <c r="I24" s="86"/>
      <c r="J24" s="87"/>
      <c r="K24" s="86"/>
      <c r="L24" s="86"/>
      <c r="M24" s="86"/>
      <c r="N24" s="86"/>
      <c r="O24" s="86"/>
      <c r="P24" s="86"/>
      <c r="Q24" s="86"/>
      <c r="R24" s="86"/>
      <c r="S24" s="87"/>
    </row>
    <row r="25" spans="1:19" ht="15.75" x14ac:dyDescent="0.25">
      <c r="A25" s="95" t="s">
        <v>73</v>
      </c>
      <c r="B25" s="72">
        <v>283294</v>
      </c>
      <c r="C25" s="72">
        <v>268996</v>
      </c>
      <c r="D25" s="72">
        <v>278733</v>
      </c>
      <c r="E25" s="101">
        <f>SUM(B25:D25)</f>
        <v>831023</v>
      </c>
      <c r="F25" s="72">
        <v>200803</v>
      </c>
      <c r="G25" s="72">
        <v>174759</v>
      </c>
      <c r="H25" s="72">
        <v>78264</v>
      </c>
      <c r="I25" s="101">
        <v>453826</v>
      </c>
      <c r="J25" s="101">
        <v>1284849</v>
      </c>
      <c r="K25" s="72">
        <v>289024</v>
      </c>
      <c r="L25" s="72">
        <v>253980</v>
      </c>
      <c r="M25" s="72">
        <v>250428</v>
      </c>
      <c r="N25" s="101">
        <f>SUM(K25:M25)</f>
        <v>793432</v>
      </c>
      <c r="O25" s="72">
        <v>197928.00000000003</v>
      </c>
      <c r="P25" s="72">
        <v>180760</v>
      </c>
      <c r="Q25" s="72">
        <v>63456</v>
      </c>
      <c r="R25" s="101">
        <f>SUM(O25:Q25)</f>
        <v>442144</v>
      </c>
      <c r="S25" s="101">
        <f>N25+R25</f>
        <v>1235576</v>
      </c>
    </row>
    <row r="26" spans="1:19" ht="15.75" thickBot="1" x14ac:dyDescent="0.3">
      <c r="A26" s="88"/>
      <c r="B26" s="89"/>
      <c r="C26" s="89"/>
      <c r="D26" s="89"/>
      <c r="E26" s="89"/>
      <c r="F26" s="89"/>
      <c r="G26" s="89"/>
      <c r="H26" s="89"/>
      <c r="I26" s="89"/>
      <c r="J26" s="90"/>
      <c r="K26" s="89"/>
      <c r="L26" s="89"/>
      <c r="M26" s="89"/>
      <c r="N26" s="89"/>
      <c r="O26" s="89"/>
      <c r="P26" s="89"/>
      <c r="Q26" s="89"/>
      <c r="R26" s="89"/>
      <c r="S26" s="90"/>
    </row>
    <row r="27" spans="1:19" ht="32.25" thickBot="1" x14ac:dyDescent="0.3">
      <c r="A27" s="96" t="s">
        <v>74</v>
      </c>
      <c r="B27" s="73">
        <f>B14+B19+B23</f>
        <v>3154172.48</v>
      </c>
      <c r="C27" s="73">
        <f>C14+C19+C23</f>
        <v>3199068.87</v>
      </c>
      <c r="D27" s="73">
        <f>D14+D19+D23</f>
        <v>3267619.1</v>
      </c>
      <c r="E27" s="100">
        <f>E14+E19+E23</f>
        <v>9620860.4500000011</v>
      </c>
      <c r="F27" s="73">
        <v>2136309.46</v>
      </c>
      <c r="G27" s="73">
        <v>962504.85</v>
      </c>
      <c r="H27" s="73">
        <v>571271.44999999995</v>
      </c>
      <c r="I27" s="100">
        <v>3670085.76</v>
      </c>
      <c r="J27" s="100">
        <v>13290946.210000001</v>
      </c>
      <c r="K27" s="73">
        <f t="shared" ref="K27:Q27" si="19">K14+K19+K23</f>
        <v>3465182.57</v>
      </c>
      <c r="L27" s="73">
        <f t="shared" si="19"/>
        <v>2721595.89</v>
      </c>
      <c r="M27" s="73">
        <f t="shared" si="19"/>
        <v>2760017.6999999997</v>
      </c>
      <c r="N27" s="100">
        <f t="shared" si="19"/>
        <v>8946796.1600000001</v>
      </c>
      <c r="O27" s="73">
        <f t="shared" si="19"/>
        <v>1944026.31</v>
      </c>
      <c r="P27" s="73">
        <f t="shared" si="19"/>
        <v>1107608.94</v>
      </c>
      <c r="Q27" s="73">
        <f t="shared" si="19"/>
        <v>500793.59999999998</v>
      </c>
      <c r="R27" s="100">
        <f t="shared" ref="R27:S27" si="20">R14+R19+R23</f>
        <v>3552428.85</v>
      </c>
      <c r="S27" s="100">
        <f t="shared" si="20"/>
        <v>12499225.01</v>
      </c>
    </row>
    <row r="28" spans="1:19" ht="16.5" thickBot="1" x14ac:dyDescent="0.3">
      <c r="A28" s="96" t="s">
        <v>75</v>
      </c>
      <c r="B28" s="73">
        <f>B27+B25</f>
        <v>3437466.48</v>
      </c>
      <c r="C28" s="73">
        <f t="shared" ref="C28:E28" si="21">C27+C25</f>
        <v>3468064.87</v>
      </c>
      <c r="D28" s="73">
        <f t="shared" si="21"/>
        <v>3546352.1</v>
      </c>
      <c r="E28" s="100">
        <f t="shared" si="21"/>
        <v>10451883.450000001</v>
      </c>
      <c r="F28" s="73">
        <f>F27+F25</f>
        <v>2337112.46</v>
      </c>
      <c r="G28" s="73">
        <f t="shared" ref="G28:J28" si="22">G27+G25</f>
        <v>1137263.8500000001</v>
      </c>
      <c r="H28" s="73">
        <f t="shared" si="22"/>
        <v>649535.44999999995</v>
      </c>
      <c r="I28" s="100">
        <f t="shared" si="22"/>
        <v>4123911.76</v>
      </c>
      <c r="J28" s="100">
        <f t="shared" si="22"/>
        <v>14575795.210000001</v>
      </c>
      <c r="K28" s="73">
        <f>K27+K25</f>
        <v>3754206.57</v>
      </c>
      <c r="L28" s="73">
        <f t="shared" ref="L28:M28" si="23">L27+L25</f>
        <v>2975575.89</v>
      </c>
      <c r="M28" s="73">
        <f t="shared" si="23"/>
        <v>3010445.6999999997</v>
      </c>
      <c r="N28" s="100">
        <f>N27+N25</f>
        <v>9740228.1600000001</v>
      </c>
      <c r="O28" s="73">
        <f>O27+O25</f>
        <v>2141954.31</v>
      </c>
      <c r="P28" s="73">
        <f t="shared" ref="P28:S28" si="24">P27+P25</f>
        <v>1288368.94</v>
      </c>
      <c r="Q28" s="73">
        <f t="shared" si="24"/>
        <v>564249.59999999998</v>
      </c>
      <c r="R28" s="100">
        <f t="shared" si="24"/>
        <v>3994572.85</v>
      </c>
      <c r="S28" s="100">
        <f t="shared" si="24"/>
        <v>13734801.01</v>
      </c>
    </row>
    <row r="29" spans="1:19" x14ac:dyDescent="0.25"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</row>
    <row r="30" spans="1:19" x14ac:dyDescent="0.25">
      <c r="B30" s="75"/>
      <c r="C30" s="75"/>
      <c r="D30" s="75"/>
      <c r="E30" s="75"/>
      <c r="F30" s="76"/>
      <c r="G30" s="76"/>
      <c r="H30" s="76"/>
      <c r="I30" s="76"/>
      <c r="J30" s="76"/>
      <c r="K30" s="75"/>
      <c r="L30" s="75"/>
      <c r="M30" s="75"/>
      <c r="N30" s="75"/>
      <c r="O30" s="76"/>
      <c r="P30" s="76"/>
      <c r="Q30" s="76"/>
      <c r="R30" s="76"/>
      <c r="S30" s="76"/>
    </row>
    <row r="31" spans="1:19" x14ac:dyDescent="0.25">
      <c r="B31" s="9"/>
      <c r="C31" s="9"/>
      <c r="D31" s="9"/>
      <c r="E31" s="9"/>
      <c r="K31" s="9"/>
      <c r="L31" s="9"/>
      <c r="M31" s="9"/>
      <c r="N31" s="9"/>
    </row>
  </sheetData>
  <protectedRanges>
    <protectedRange password="CA04" sqref="F3:I3 O3:R3" name="Диапазон1_1"/>
    <protectedRange password="CA04" sqref="F5:F12 O5:O12" name="Диапазон1_3"/>
    <protectedRange password="CA04" sqref="F14 O14" name="Диапазон1_4"/>
    <protectedRange password="CA04" sqref="G5:G12 P5:P12" name="Диапазон1_5"/>
    <protectedRange password="CA04" sqref="G14 P14" name="Диапазон1_6"/>
    <protectedRange password="CA04" sqref="H5:H14 Q5:Q14" name="Диапазон1_7"/>
    <protectedRange password="CA04" sqref="F21 F23 O21 O23" name="Диапазон1_9"/>
  </protectedRanges>
  <mergeCells count="4">
    <mergeCell ref="A2:A3"/>
    <mergeCell ref="B2:J2"/>
    <mergeCell ref="K2:S2"/>
    <mergeCell ref="A1:S1"/>
  </mergeCells>
  <pageMargins left="0.25" right="0.25" top="0.75" bottom="0.75" header="0.3" footer="0.3"/>
  <pageSetup paperSize="8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showGridLines="0" zoomScale="85" zoomScaleNormal="85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F19" sqref="F19"/>
    </sheetView>
  </sheetViews>
  <sheetFormatPr defaultRowHeight="15" x14ac:dyDescent="0.25"/>
  <cols>
    <col min="1" max="1" width="48.7109375" customWidth="1"/>
    <col min="2" max="13" width="11.7109375" customWidth="1"/>
    <col min="14" max="15" width="12.42578125" customWidth="1"/>
    <col min="16" max="17" width="12.7109375" customWidth="1"/>
    <col min="18" max="19" width="12.42578125" customWidth="1"/>
    <col min="240" max="240" width="38.7109375" bestFit="1" customWidth="1"/>
    <col min="241" max="267" width="11.7109375" customWidth="1"/>
    <col min="268" max="269" width="12.7109375" customWidth="1"/>
    <col min="270" max="271" width="12.42578125" customWidth="1"/>
    <col min="272" max="273" width="12.7109375" customWidth="1"/>
    <col min="274" max="275" width="12.42578125" customWidth="1"/>
    <col min="496" max="496" width="38.7109375" bestFit="1" customWidth="1"/>
    <col min="497" max="523" width="11.7109375" customWidth="1"/>
    <col min="524" max="525" width="12.7109375" customWidth="1"/>
    <col min="526" max="527" width="12.42578125" customWidth="1"/>
    <col min="528" max="529" width="12.7109375" customWidth="1"/>
    <col min="530" max="531" width="12.42578125" customWidth="1"/>
    <col min="752" max="752" width="38.7109375" bestFit="1" customWidth="1"/>
    <col min="753" max="779" width="11.7109375" customWidth="1"/>
    <col min="780" max="781" width="12.7109375" customWidth="1"/>
    <col min="782" max="783" width="12.42578125" customWidth="1"/>
    <col min="784" max="785" width="12.7109375" customWidth="1"/>
    <col min="786" max="787" width="12.42578125" customWidth="1"/>
    <col min="1008" max="1008" width="38.7109375" bestFit="1" customWidth="1"/>
    <col min="1009" max="1035" width="11.7109375" customWidth="1"/>
    <col min="1036" max="1037" width="12.7109375" customWidth="1"/>
    <col min="1038" max="1039" width="12.42578125" customWidth="1"/>
    <col min="1040" max="1041" width="12.7109375" customWidth="1"/>
    <col min="1042" max="1043" width="12.42578125" customWidth="1"/>
    <col min="1264" max="1264" width="38.7109375" bestFit="1" customWidth="1"/>
    <col min="1265" max="1291" width="11.7109375" customWidth="1"/>
    <col min="1292" max="1293" width="12.7109375" customWidth="1"/>
    <col min="1294" max="1295" width="12.42578125" customWidth="1"/>
    <col min="1296" max="1297" width="12.7109375" customWidth="1"/>
    <col min="1298" max="1299" width="12.42578125" customWidth="1"/>
    <col min="1520" max="1520" width="38.7109375" bestFit="1" customWidth="1"/>
    <col min="1521" max="1547" width="11.7109375" customWidth="1"/>
    <col min="1548" max="1549" width="12.7109375" customWidth="1"/>
    <col min="1550" max="1551" width="12.42578125" customWidth="1"/>
    <col min="1552" max="1553" width="12.7109375" customWidth="1"/>
    <col min="1554" max="1555" width="12.42578125" customWidth="1"/>
    <col min="1776" max="1776" width="38.7109375" bestFit="1" customWidth="1"/>
    <col min="1777" max="1803" width="11.7109375" customWidth="1"/>
    <col min="1804" max="1805" width="12.7109375" customWidth="1"/>
    <col min="1806" max="1807" width="12.42578125" customWidth="1"/>
    <col min="1808" max="1809" width="12.7109375" customWidth="1"/>
    <col min="1810" max="1811" width="12.42578125" customWidth="1"/>
    <col min="2032" max="2032" width="38.7109375" bestFit="1" customWidth="1"/>
    <col min="2033" max="2059" width="11.7109375" customWidth="1"/>
    <col min="2060" max="2061" width="12.7109375" customWidth="1"/>
    <col min="2062" max="2063" width="12.42578125" customWidth="1"/>
    <col min="2064" max="2065" width="12.7109375" customWidth="1"/>
    <col min="2066" max="2067" width="12.42578125" customWidth="1"/>
    <col min="2288" max="2288" width="38.7109375" bestFit="1" customWidth="1"/>
    <col min="2289" max="2315" width="11.7109375" customWidth="1"/>
    <col min="2316" max="2317" width="12.7109375" customWidth="1"/>
    <col min="2318" max="2319" width="12.42578125" customWidth="1"/>
    <col min="2320" max="2321" width="12.7109375" customWidth="1"/>
    <col min="2322" max="2323" width="12.42578125" customWidth="1"/>
    <col min="2544" max="2544" width="38.7109375" bestFit="1" customWidth="1"/>
    <col min="2545" max="2571" width="11.7109375" customWidth="1"/>
    <col min="2572" max="2573" width="12.7109375" customWidth="1"/>
    <col min="2574" max="2575" width="12.42578125" customWidth="1"/>
    <col min="2576" max="2577" width="12.7109375" customWidth="1"/>
    <col min="2578" max="2579" width="12.42578125" customWidth="1"/>
    <col min="2800" max="2800" width="38.7109375" bestFit="1" customWidth="1"/>
    <col min="2801" max="2827" width="11.7109375" customWidth="1"/>
    <col min="2828" max="2829" width="12.7109375" customWidth="1"/>
    <col min="2830" max="2831" width="12.42578125" customWidth="1"/>
    <col min="2832" max="2833" width="12.7109375" customWidth="1"/>
    <col min="2834" max="2835" width="12.42578125" customWidth="1"/>
    <col min="3056" max="3056" width="38.7109375" bestFit="1" customWidth="1"/>
    <col min="3057" max="3083" width="11.7109375" customWidth="1"/>
    <col min="3084" max="3085" width="12.7109375" customWidth="1"/>
    <col min="3086" max="3087" width="12.42578125" customWidth="1"/>
    <col min="3088" max="3089" width="12.7109375" customWidth="1"/>
    <col min="3090" max="3091" width="12.42578125" customWidth="1"/>
    <col min="3312" max="3312" width="38.7109375" bestFit="1" customWidth="1"/>
    <col min="3313" max="3339" width="11.7109375" customWidth="1"/>
    <col min="3340" max="3341" width="12.7109375" customWidth="1"/>
    <col min="3342" max="3343" width="12.42578125" customWidth="1"/>
    <col min="3344" max="3345" width="12.7109375" customWidth="1"/>
    <col min="3346" max="3347" width="12.42578125" customWidth="1"/>
    <col min="3568" max="3568" width="38.7109375" bestFit="1" customWidth="1"/>
    <col min="3569" max="3595" width="11.7109375" customWidth="1"/>
    <col min="3596" max="3597" width="12.7109375" customWidth="1"/>
    <col min="3598" max="3599" width="12.42578125" customWidth="1"/>
    <col min="3600" max="3601" width="12.7109375" customWidth="1"/>
    <col min="3602" max="3603" width="12.42578125" customWidth="1"/>
    <col min="3824" max="3824" width="38.7109375" bestFit="1" customWidth="1"/>
    <col min="3825" max="3851" width="11.7109375" customWidth="1"/>
    <col min="3852" max="3853" width="12.7109375" customWidth="1"/>
    <col min="3854" max="3855" width="12.42578125" customWidth="1"/>
    <col min="3856" max="3857" width="12.7109375" customWidth="1"/>
    <col min="3858" max="3859" width="12.42578125" customWidth="1"/>
    <col min="4080" max="4080" width="38.7109375" bestFit="1" customWidth="1"/>
    <col min="4081" max="4107" width="11.7109375" customWidth="1"/>
    <col min="4108" max="4109" width="12.7109375" customWidth="1"/>
    <col min="4110" max="4111" width="12.42578125" customWidth="1"/>
    <col min="4112" max="4113" width="12.7109375" customWidth="1"/>
    <col min="4114" max="4115" width="12.42578125" customWidth="1"/>
    <col min="4336" max="4336" width="38.7109375" bestFit="1" customWidth="1"/>
    <col min="4337" max="4363" width="11.7109375" customWidth="1"/>
    <col min="4364" max="4365" width="12.7109375" customWidth="1"/>
    <col min="4366" max="4367" width="12.42578125" customWidth="1"/>
    <col min="4368" max="4369" width="12.7109375" customWidth="1"/>
    <col min="4370" max="4371" width="12.42578125" customWidth="1"/>
    <col min="4592" max="4592" width="38.7109375" bestFit="1" customWidth="1"/>
    <col min="4593" max="4619" width="11.7109375" customWidth="1"/>
    <col min="4620" max="4621" width="12.7109375" customWidth="1"/>
    <col min="4622" max="4623" width="12.42578125" customWidth="1"/>
    <col min="4624" max="4625" width="12.7109375" customWidth="1"/>
    <col min="4626" max="4627" width="12.42578125" customWidth="1"/>
    <col min="4848" max="4848" width="38.7109375" bestFit="1" customWidth="1"/>
    <col min="4849" max="4875" width="11.7109375" customWidth="1"/>
    <col min="4876" max="4877" width="12.7109375" customWidth="1"/>
    <col min="4878" max="4879" width="12.42578125" customWidth="1"/>
    <col min="4880" max="4881" width="12.7109375" customWidth="1"/>
    <col min="4882" max="4883" width="12.42578125" customWidth="1"/>
    <col min="5104" max="5104" width="38.7109375" bestFit="1" customWidth="1"/>
    <col min="5105" max="5131" width="11.7109375" customWidth="1"/>
    <col min="5132" max="5133" width="12.7109375" customWidth="1"/>
    <col min="5134" max="5135" width="12.42578125" customWidth="1"/>
    <col min="5136" max="5137" width="12.7109375" customWidth="1"/>
    <col min="5138" max="5139" width="12.42578125" customWidth="1"/>
    <col min="5360" max="5360" width="38.7109375" bestFit="1" customWidth="1"/>
    <col min="5361" max="5387" width="11.7109375" customWidth="1"/>
    <col min="5388" max="5389" width="12.7109375" customWidth="1"/>
    <col min="5390" max="5391" width="12.42578125" customWidth="1"/>
    <col min="5392" max="5393" width="12.7109375" customWidth="1"/>
    <col min="5394" max="5395" width="12.42578125" customWidth="1"/>
    <col min="5616" max="5616" width="38.7109375" bestFit="1" customWidth="1"/>
    <col min="5617" max="5643" width="11.7109375" customWidth="1"/>
    <col min="5644" max="5645" width="12.7109375" customWidth="1"/>
    <col min="5646" max="5647" width="12.42578125" customWidth="1"/>
    <col min="5648" max="5649" width="12.7109375" customWidth="1"/>
    <col min="5650" max="5651" width="12.42578125" customWidth="1"/>
    <col min="5872" max="5872" width="38.7109375" bestFit="1" customWidth="1"/>
    <col min="5873" max="5899" width="11.7109375" customWidth="1"/>
    <col min="5900" max="5901" width="12.7109375" customWidth="1"/>
    <col min="5902" max="5903" width="12.42578125" customWidth="1"/>
    <col min="5904" max="5905" width="12.7109375" customWidth="1"/>
    <col min="5906" max="5907" width="12.42578125" customWidth="1"/>
    <col min="6128" max="6128" width="38.7109375" bestFit="1" customWidth="1"/>
    <col min="6129" max="6155" width="11.7109375" customWidth="1"/>
    <col min="6156" max="6157" width="12.7109375" customWidth="1"/>
    <col min="6158" max="6159" width="12.42578125" customWidth="1"/>
    <col min="6160" max="6161" width="12.7109375" customWidth="1"/>
    <col min="6162" max="6163" width="12.42578125" customWidth="1"/>
    <col min="6384" max="6384" width="38.7109375" bestFit="1" customWidth="1"/>
    <col min="6385" max="6411" width="11.7109375" customWidth="1"/>
    <col min="6412" max="6413" width="12.7109375" customWidth="1"/>
    <col min="6414" max="6415" width="12.42578125" customWidth="1"/>
    <col min="6416" max="6417" width="12.7109375" customWidth="1"/>
    <col min="6418" max="6419" width="12.42578125" customWidth="1"/>
    <col min="6640" max="6640" width="38.7109375" bestFit="1" customWidth="1"/>
    <col min="6641" max="6667" width="11.7109375" customWidth="1"/>
    <col min="6668" max="6669" width="12.7109375" customWidth="1"/>
    <col min="6670" max="6671" width="12.42578125" customWidth="1"/>
    <col min="6672" max="6673" width="12.7109375" customWidth="1"/>
    <col min="6674" max="6675" width="12.42578125" customWidth="1"/>
    <col min="6896" max="6896" width="38.7109375" bestFit="1" customWidth="1"/>
    <col min="6897" max="6923" width="11.7109375" customWidth="1"/>
    <col min="6924" max="6925" width="12.7109375" customWidth="1"/>
    <col min="6926" max="6927" width="12.42578125" customWidth="1"/>
    <col min="6928" max="6929" width="12.7109375" customWidth="1"/>
    <col min="6930" max="6931" width="12.42578125" customWidth="1"/>
    <col min="7152" max="7152" width="38.7109375" bestFit="1" customWidth="1"/>
    <col min="7153" max="7179" width="11.7109375" customWidth="1"/>
    <col min="7180" max="7181" width="12.7109375" customWidth="1"/>
    <col min="7182" max="7183" width="12.42578125" customWidth="1"/>
    <col min="7184" max="7185" width="12.7109375" customWidth="1"/>
    <col min="7186" max="7187" width="12.42578125" customWidth="1"/>
    <col min="7408" max="7408" width="38.7109375" bestFit="1" customWidth="1"/>
    <col min="7409" max="7435" width="11.7109375" customWidth="1"/>
    <col min="7436" max="7437" width="12.7109375" customWidth="1"/>
    <col min="7438" max="7439" width="12.42578125" customWidth="1"/>
    <col min="7440" max="7441" width="12.7109375" customWidth="1"/>
    <col min="7442" max="7443" width="12.42578125" customWidth="1"/>
    <col min="7664" max="7664" width="38.7109375" bestFit="1" customWidth="1"/>
    <col min="7665" max="7691" width="11.7109375" customWidth="1"/>
    <col min="7692" max="7693" width="12.7109375" customWidth="1"/>
    <col min="7694" max="7695" width="12.42578125" customWidth="1"/>
    <col min="7696" max="7697" width="12.7109375" customWidth="1"/>
    <col min="7698" max="7699" width="12.42578125" customWidth="1"/>
    <col min="7920" max="7920" width="38.7109375" bestFit="1" customWidth="1"/>
    <col min="7921" max="7947" width="11.7109375" customWidth="1"/>
    <col min="7948" max="7949" width="12.7109375" customWidth="1"/>
    <col min="7950" max="7951" width="12.42578125" customWidth="1"/>
    <col min="7952" max="7953" width="12.7109375" customWidth="1"/>
    <col min="7954" max="7955" width="12.42578125" customWidth="1"/>
    <col min="8176" max="8176" width="38.7109375" bestFit="1" customWidth="1"/>
    <col min="8177" max="8203" width="11.7109375" customWidth="1"/>
    <col min="8204" max="8205" width="12.7109375" customWidth="1"/>
    <col min="8206" max="8207" width="12.42578125" customWidth="1"/>
    <col min="8208" max="8209" width="12.7109375" customWidth="1"/>
    <col min="8210" max="8211" width="12.42578125" customWidth="1"/>
    <col min="8432" max="8432" width="38.7109375" bestFit="1" customWidth="1"/>
    <col min="8433" max="8459" width="11.7109375" customWidth="1"/>
    <col min="8460" max="8461" width="12.7109375" customWidth="1"/>
    <col min="8462" max="8463" width="12.42578125" customWidth="1"/>
    <col min="8464" max="8465" width="12.7109375" customWidth="1"/>
    <col min="8466" max="8467" width="12.42578125" customWidth="1"/>
    <col min="8688" max="8688" width="38.7109375" bestFit="1" customWidth="1"/>
    <col min="8689" max="8715" width="11.7109375" customWidth="1"/>
    <col min="8716" max="8717" width="12.7109375" customWidth="1"/>
    <col min="8718" max="8719" width="12.42578125" customWidth="1"/>
    <col min="8720" max="8721" width="12.7109375" customWidth="1"/>
    <col min="8722" max="8723" width="12.42578125" customWidth="1"/>
    <col min="8944" max="8944" width="38.7109375" bestFit="1" customWidth="1"/>
    <col min="8945" max="8971" width="11.7109375" customWidth="1"/>
    <col min="8972" max="8973" width="12.7109375" customWidth="1"/>
    <col min="8974" max="8975" width="12.42578125" customWidth="1"/>
    <col min="8976" max="8977" width="12.7109375" customWidth="1"/>
    <col min="8978" max="8979" width="12.42578125" customWidth="1"/>
    <col min="9200" max="9200" width="38.7109375" bestFit="1" customWidth="1"/>
    <col min="9201" max="9227" width="11.7109375" customWidth="1"/>
    <col min="9228" max="9229" width="12.7109375" customWidth="1"/>
    <col min="9230" max="9231" width="12.42578125" customWidth="1"/>
    <col min="9232" max="9233" width="12.7109375" customWidth="1"/>
    <col min="9234" max="9235" width="12.42578125" customWidth="1"/>
    <col min="9456" max="9456" width="38.7109375" bestFit="1" customWidth="1"/>
    <col min="9457" max="9483" width="11.7109375" customWidth="1"/>
    <col min="9484" max="9485" width="12.7109375" customWidth="1"/>
    <col min="9486" max="9487" width="12.42578125" customWidth="1"/>
    <col min="9488" max="9489" width="12.7109375" customWidth="1"/>
    <col min="9490" max="9491" width="12.42578125" customWidth="1"/>
    <col min="9712" max="9712" width="38.7109375" bestFit="1" customWidth="1"/>
    <col min="9713" max="9739" width="11.7109375" customWidth="1"/>
    <col min="9740" max="9741" width="12.7109375" customWidth="1"/>
    <col min="9742" max="9743" width="12.42578125" customWidth="1"/>
    <col min="9744" max="9745" width="12.7109375" customWidth="1"/>
    <col min="9746" max="9747" width="12.42578125" customWidth="1"/>
    <col min="9968" max="9968" width="38.7109375" bestFit="1" customWidth="1"/>
    <col min="9969" max="9995" width="11.7109375" customWidth="1"/>
    <col min="9996" max="9997" width="12.7109375" customWidth="1"/>
    <col min="9998" max="9999" width="12.42578125" customWidth="1"/>
    <col min="10000" max="10001" width="12.7109375" customWidth="1"/>
    <col min="10002" max="10003" width="12.42578125" customWidth="1"/>
    <col min="10224" max="10224" width="38.7109375" bestFit="1" customWidth="1"/>
    <col min="10225" max="10251" width="11.7109375" customWidth="1"/>
    <col min="10252" max="10253" width="12.7109375" customWidth="1"/>
    <col min="10254" max="10255" width="12.42578125" customWidth="1"/>
    <col min="10256" max="10257" width="12.7109375" customWidth="1"/>
    <col min="10258" max="10259" width="12.42578125" customWidth="1"/>
    <col min="10480" max="10480" width="38.7109375" bestFit="1" customWidth="1"/>
    <col min="10481" max="10507" width="11.7109375" customWidth="1"/>
    <col min="10508" max="10509" width="12.7109375" customWidth="1"/>
    <col min="10510" max="10511" width="12.42578125" customWidth="1"/>
    <col min="10512" max="10513" width="12.7109375" customWidth="1"/>
    <col min="10514" max="10515" width="12.42578125" customWidth="1"/>
    <col min="10736" max="10736" width="38.7109375" bestFit="1" customWidth="1"/>
    <col min="10737" max="10763" width="11.7109375" customWidth="1"/>
    <col min="10764" max="10765" width="12.7109375" customWidth="1"/>
    <col min="10766" max="10767" width="12.42578125" customWidth="1"/>
    <col min="10768" max="10769" width="12.7109375" customWidth="1"/>
    <col min="10770" max="10771" width="12.42578125" customWidth="1"/>
    <col min="10992" max="10992" width="38.7109375" bestFit="1" customWidth="1"/>
    <col min="10993" max="11019" width="11.7109375" customWidth="1"/>
    <col min="11020" max="11021" width="12.7109375" customWidth="1"/>
    <col min="11022" max="11023" width="12.42578125" customWidth="1"/>
    <col min="11024" max="11025" width="12.7109375" customWidth="1"/>
    <col min="11026" max="11027" width="12.42578125" customWidth="1"/>
    <col min="11248" max="11248" width="38.7109375" bestFit="1" customWidth="1"/>
    <col min="11249" max="11275" width="11.7109375" customWidth="1"/>
    <col min="11276" max="11277" width="12.7109375" customWidth="1"/>
    <col min="11278" max="11279" width="12.42578125" customWidth="1"/>
    <col min="11280" max="11281" width="12.7109375" customWidth="1"/>
    <col min="11282" max="11283" width="12.42578125" customWidth="1"/>
    <col min="11504" max="11504" width="38.7109375" bestFit="1" customWidth="1"/>
    <col min="11505" max="11531" width="11.7109375" customWidth="1"/>
    <col min="11532" max="11533" width="12.7109375" customWidth="1"/>
    <col min="11534" max="11535" width="12.42578125" customWidth="1"/>
    <col min="11536" max="11537" width="12.7109375" customWidth="1"/>
    <col min="11538" max="11539" width="12.42578125" customWidth="1"/>
    <col min="11760" max="11760" width="38.7109375" bestFit="1" customWidth="1"/>
    <col min="11761" max="11787" width="11.7109375" customWidth="1"/>
    <col min="11788" max="11789" width="12.7109375" customWidth="1"/>
    <col min="11790" max="11791" width="12.42578125" customWidth="1"/>
    <col min="11792" max="11793" width="12.7109375" customWidth="1"/>
    <col min="11794" max="11795" width="12.42578125" customWidth="1"/>
    <col min="12016" max="12016" width="38.7109375" bestFit="1" customWidth="1"/>
    <col min="12017" max="12043" width="11.7109375" customWidth="1"/>
    <col min="12044" max="12045" width="12.7109375" customWidth="1"/>
    <col min="12046" max="12047" width="12.42578125" customWidth="1"/>
    <col min="12048" max="12049" width="12.7109375" customWidth="1"/>
    <col min="12050" max="12051" width="12.42578125" customWidth="1"/>
    <col min="12272" max="12272" width="38.7109375" bestFit="1" customWidth="1"/>
    <col min="12273" max="12299" width="11.7109375" customWidth="1"/>
    <col min="12300" max="12301" width="12.7109375" customWidth="1"/>
    <col min="12302" max="12303" width="12.42578125" customWidth="1"/>
    <col min="12304" max="12305" width="12.7109375" customWidth="1"/>
    <col min="12306" max="12307" width="12.42578125" customWidth="1"/>
    <col min="12528" max="12528" width="38.7109375" bestFit="1" customWidth="1"/>
    <col min="12529" max="12555" width="11.7109375" customWidth="1"/>
    <col min="12556" max="12557" width="12.7109375" customWidth="1"/>
    <col min="12558" max="12559" width="12.42578125" customWidth="1"/>
    <col min="12560" max="12561" width="12.7109375" customWidth="1"/>
    <col min="12562" max="12563" width="12.42578125" customWidth="1"/>
    <col min="12784" max="12784" width="38.7109375" bestFit="1" customWidth="1"/>
    <col min="12785" max="12811" width="11.7109375" customWidth="1"/>
    <col min="12812" max="12813" width="12.7109375" customWidth="1"/>
    <col min="12814" max="12815" width="12.42578125" customWidth="1"/>
    <col min="12816" max="12817" width="12.7109375" customWidth="1"/>
    <col min="12818" max="12819" width="12.42578125" customWidth="1"/>
    <col min="13040" max="13040" width="38.7109375" bestFit="1" customWidth="1"/>
    <col min="13041" max="13067" width="11.7109375" customWidth="1"/>
    <col min="13068" max="13069" width="12.7109375" customWidth="1"/>
    <col min="13070" max="13071" width="12.42578125" customWidth="1"/>
    <col min="13072" max="13073" width="12.7109375" customWidth="1"/>
    <col min="13074" max="13075" width="12.42578125" customWidth="1"/>
    <col min="13296" max="13296" width="38.7109375" bestFit="1" customWidth="1"/>
    <col min="13297" max="13323" width="11.7109375" customWidth="1"/>
    <col min="13324" max="13325" width="12.7109375" customWidth="1"/>
    <col min="13326" max="13327" width="12.42578125" customWidth="1"/>
    <col min="13328" max="13329" width="12.7109375" customWidth="1"/>
    <col min="13330" max="13331" width="12.42578125" customWidth="1"/>
    <col min="13552" max="13552" width="38.7109375" bestFit="1" customWidth="1"/>
    <col min="13553" max="13579" width="11.7109375" customWidth="1"/>
    <col min="13580" max="13581" width="12.7109375" customWidth="1"/>
    <col min="13582" max="13583" width="12.42578125" customWidth="1"/>
    <col min="13584" max="13585" width="12.7109375" customWidth="1"/>
    <col min="13586" max="13587" width="12.42578125" customWidth="1"/>
    <col min="13808" max="13808" width="38.7109375" bestFit="1" customWidth="1"/>
    <col min="13809" max="13835" width="11.7109375" customWidth="1"/>
    <col min="13836" max="13837" width="12.7109375" customWidth="1"/>
    <col min="13838" max="13839" width="12.42578125" customWidth="1"/>
    <col min="13840" max="13841" width="12.7109375" customWidth="1"/>
    <col min="13842" max="13843" width="12.42578125" customWidth="1"/>
    <col min="14064" max="14064" width="38.7109375" bestFit="1" customWidth="1"/>
    <col min="14065" max="14091" width="11.7109375" customWidth="1"/>
    <col min="14092" max="14093" width="12.7109375" customWidth="1"/>
    <col min="14094" max="14095" width="12.42578125" customWidth="1"/>
    <col min="14096" max="14097" width="12.7109375" customWidth="1"/>
    <col min="14098" max="14099" width="12.42578125" customWidth="1"/>
    <col min="14320" max="14320" width="38.7109375" bestFit="1" customWidth="1"/>
    <col min="14321" max="14347" width="11.7109375" customWidth="1"/>
    <col min="14348" max="14349" width="12.7109375" customWidth="1"/>
    <col min="14350" max="14351" width="12.42578125" customWidth="1"/>
    <col min="14352" max="14353" width="12.7109375" customWidth="1"/>
    <col min="14354" max="14355" width="12.42578125" customWidth="1"/>
    <col min="14576" max="14576" width="38.7109375" bestFit="1" customWidth="1"/>
    <col min="14577" max="14603" width="11.7109375" customWidth="1"/>
    <col min="14604" max="14605" width="12.7109375" customWidth="1"/>
    <col min="14606" max="14607" width="12.42578125" customWidth="1"/>
    <col min="14608" max="14609" width="12.7109375" customWidth="1"/>
    <col min="14610" max="14611" width="12.42578125" customWidth="1"/>
    <col min="14832" max="14832" width="38.7109375" bestFit="1" customWidth="1"/>
    <col min="14833" max="14859" width="11.7109375" customWidth="1"/>
    <col min="14860" max="14861" width="12.7109375" customWidth="1"/>
    <col min="14862" max="14863" width="12.42578125" customWidth="1"/>
    <col min="14864" max="14865" width="12.7109375" customWidth="1"/>
    <col min="14866" max="14867" width="12.42578125" customWidth="1"/>
    <col min="15088" max="15088" width="38.7109375" bestFit="1" customWidth="1"/>
    <col min="15089" max="15115" width="11.7109375" customWidth="1"/>
    <col min="15116" max="15117" width="12.7109375" customWidth="1"/>
    <col min="15118" max="15119" width="12.42578125" customWidth="1"/>
    <col min="15120" max="15121" width="12.7109375" customWidth="1"/>
    <col min="15122" max="15123" width="12.42578125" customWidth="1"/>
    <col min="15344" max="15344" width="38.7109375" bestFit="1" customWidth="1"/>
    <col min="15345" max="15371" width="11.7109375" customWidth="1"/>
    <col min="15372" max="15373" width="12.7109375" customWidth="1"/>
    <col min="15374" max="15375" width="12.42578125" customWidth="1"/>
    <col min="15376" max="15377" width="12.7109375" customWidth="1"/>
    <col min="15378" max="15379" width="12.42578125" customWidth="1"/>
    <col min="15600" max="15600" width="38.7109375" bestFit="1" customWidth="1"/>
    <col min="15601" max="15627" width="11.7109375" customWidth="1"/>
    <col min="15628" max="15629" width="12.7109375" customWidth="1"/>
    <col min="15630" max="15631" width="12.42578125" customWidth="1"/>
    <col min="15632" max="15633" width="12.7109375" customWidth="1"/>
    <col min="15634" max="15635" width="12.42578125" customWidth="1"/>
    <col min="15856" max="15856" width="38.7109375" bestFit="1" customWidth="1"/>
    <col min="15857" max="15883" width="11.7109375" customWidth="1"/>
    <col min="15884" max="15885" width="12.7109375" customWidth="1"/>
    <col min="15886" max="15887" width="12.42578125" customWidth="1"/>
    <col min="15888" max="15889" width="12.7109375" customWidth="1"/>
    <col min="15890" max="15891" width="12.42578125" customWidth="1"/>
    <col min="16112" max="16112" width="38.7109375" bestFit="1" customWidth="1"/>
    <col min="16113" max="16139" width="11.7109375" customWidth="1"/>
    <col min="16140" max="16141" width="12.7109375" customWidth="1"/>
    <col min="16142" max="16143" width="12.42578125" customWidth="1"/>
    <col min="16144" max="16145" width="12.7109375" customWidth="1"/>
    <col min="16146" max="16147" width="12.42578125" customWidth="1"/>
  </cols>
  <sheetData>
    <row r="1" spans="1:13" ht="25.15" customHeight="1" x14ac:dyDescent="0.25">
      <c r="A1" s="204" t="s">
        <v>38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13" ht="18.75" x14ac:dyDescent="0.3">
      <c r="A2" s="210"/>
      <c r="B2" s="207">
        <v>2018</v>
      </c>
      <c r="C2" s="208"/>
      <c r="D2" s="208"/>
      <c r="E2" s="208"/>
      <c r="F2" s="208"/>
      <c r="G2" s="209"/>
      <c r="H2" s="208">
        <v>2019</v>
      </c>
      <c r="I2" s="208"/>
      <c r="J2" s="208"/>
      <c r="K2" s="208"/>
      <c r="L2" s="208"/>
      <c r="M2" s="211"/>
    </row>
    <row r="3" spans="1:13" ht="18.75" x14ac:dyDescent="0.3">
      <c r="A3" s="210"/>
      <c r="B3" s="207" t="s">
        <v>4</v>
      </c>
      <c r="C3" s="209"/>
      <c r="D3" s="207" t="s">
        <v>8</v>
      </c>
      <c r="E3" s="209"/>
      <c r="F3" s="207" t="s">
        <v>9</v>
      </c>
      <c r="G3" s="209"/>
      <c r="H3" s="212" t="s">
        <v>4</v>
      </c>
      <c r="I3" s="213"/>
      <c r="J3" s="207" t="s">
        <v>8</v>
      </c>
      <c r="K3" s="209"/>
      <c r="L3" s="207" t="s">
        <v>9</v>
      </c>
      <c r="M3" s="211"/>
    </row>
    <row r="4" spans="1:13" ht="45" x14ac:dyDescent="0.25">
      <c r="A4" s="210"/>
      <c r="B4" s="146" t="s">
        <v>69</v>
      </c>
      <c r="C4" s="146" t="s">
        <v>39</v>
      </c>
      <c r="D4" s="146" t="s">
        <v>69</v>
      </c>
      <c r="E4" s="146" t="s">
        <v>39</v>
      </c>
      <c r="F4" s="146" t="s">
        <v>69</v>
      </c>
      <c r="G4" s="146" t="s">
        <v>39</v>
      </c>
      <c r="H4" s="181" t="s">
        <v>69</v>
      </c>
      <c r="I4" s="146" t="s">
        <v>39</v>
      </c>
      <c r="J4" s="146" t="s">
        <v>69</v>
      </c>
      <c r="K4" s="146" t="s">
        <v>39</v>
      </c>
      <c r="L4" s="146" t="s">
        <v>69</v>
      </c>
      <c r="M4" s="180" t="s">
        <v>39</v>
      </c>
    </row>
    <row r="5" spans="1:13" ht="18.75" x14ac:dyDescent="0.25">
      <c r="A5" s="176" t="s">
        <v>10</v>
      </c>
      <c r="G5" s="185"/>
      <c r="H5" s="7"/>
      <c r="I5" s="7"/>
      <c r="J5" s="7"/>
      <c r="K5" s="7"/>
      <c r="L5" s="7"/>
      <c r="M5" s="186"/>
    </row>
    <row r="6" spans="1:13" ht="15.75" x14ac:dyDescent="0.25">
      <c r="A6" s="77" t="s">
        <v>11</v>
      </c>
      <c r="B6" s="102">
        <v>165.57499999999999</v>
      </c>
      <c r="C6" s="103">
        <v>160.464</v>
      </c>
      <c r="D6" s="102">
        <v>226.244</v>
      </c>
      <c r="E6" s="103">
        <v>168.779</v>
      </c>
      <c r="F6" s="102">
        <v>186.81100000000001</v>
      </c>
      <c r="G6" s="103">
        <v>162.43899999999999</v>
      </c>
      <c r="H6" s="102">
        <v>170.97399999999999</v>
      </c>
      <c r="I6" s="103">
        <v>163.16499999999999</v>
      </c>
      <c r="J6" s="102">
        <v>246.26400000000001</v>
      </c>
      <c r="K6" s="103">
        <v>165.95400000000001</v>
      </c>
      <c r="L6" s="102">
        <v>194.751</v>
      </c>
      <c r="M6" s="103">
        <v>163.85900000000001</v>
      </c>
    </row>
    <row r="7" spans="1:13" ht="15.75" x14ac:dyDescent="0.25">
      <c r="A7" s="78" t="s">
        <v>12</v>
      </c>
      <c r="B7" s="104">
        <v>190.08699999999999</v>
      </c>
      <c r="C7" s="105">
        <v>161.74199999999999</v>
      </c>
      <c r="D7" s="104">
        <v>212.55</v>
      </c>
      <c r="E7" s="105">
        <v>159.90100000000001</v>
      </c>
      <c r="F7" s="104">
        <v>201.108</v>
      </c>
      <c r="G7" s="105">
        <v>161.22200000000001</v>
      </c>
      <c r="H7" s="104">
        <v>201.071</v>
      </c>
      <c r="I7" s="105">
        <v>164.846</v>
      </c>
      <c r="J7" s="104">
        <v>224.172</v>
      </c>
      <c r="K7" s="105">
        <v>164.66900000000001</v>
      </c>
      <c r="L7" s="104">
        <v>210.14699999999999</v>
      </c>
      <c r="M7" s="105">
        <v>164.79400000000001</v>
      </c>
    </row>
    <row r="8" spans="1:13" ht="15.75" x14ac:dyDescent="0.25">
      <c r="A8" s="78" t="s">
        <v>13</v>
      </c>
      <c r="B8" s="104">
        <v>189.63800000000001</v>
      </c>
      <c r="C8" s="105">
        <v>170.346</v>
      </c>
      <c r="D8" s="104">
        <v>241.30799999999999</v>
      </c>
      <c r="E8" s="105">
        <v>181.34700000000001</v>
      </c>
      <c r="F8" s="104">
        <v>208.05500000000001</v>
      </c>
      <c r="G8" s="105">
        <v>173.196</v>
      </c>
      <c r="H8" s="104">
        <v>182.923</v>
      </c>
      <c r="I8" s="105">
        <v>169.26400000000001</v>
      </c>
      <c r="J8" s="104">
        <v>248.71600000000001</v>
      </c>
      <c r="K8" s="105">
        <v>181.68600000000001</v>
      </c>
      <c r="L8" s="104">
        <v>206.523</v>
      </c>
      <c r="M8" s="105">
        <v>172.535</v>
      </c>
    </row>
    <row r="9" spans="1:13" ht="15.75" x14ac:dyDescent="0.25">
      <c r="A9" s="78" t="s">
        <v>14</v>
      </c>
      <c r="B9" s="104">
        <v>188.95699999999999</v>
      </c>
      <c r="C9" s="105">
        <v>158.69200000000001</v>
      </c>
      <c r="D9" s="104">
        <v>240.34899999999999</v>
      </c>
      <c r="E9" s="105">
        <v>163.41300000000001</v>
      </c>
      <c r="F9" s="104">
        <v>211.387</v>
      </c>
      <c r="G9" s="105">
        <v>159.774</v>
      </c>
      <c r="H9" s="104">
        <v>194.35300000000001</v>
      </c>
      <c r="I9" s="105">
        <v>157.73699999999999</v>
      </c>
      <c r="J9" s="104">
        <v>230.48099999999999</v>
      </c>
      <c r="K9" s="105">
        <v>159.65799999999999</v>
      </c>
      <c r="L9" s="104">
        <v>211.596</v>
      </c>
      <c r="M9" s="105">
        <v>158.20699999999999</v>
      </c>
    </row>
    <row r="10" spans="1:13" ht="15.75" x14ac:dyDescent="0.25">
      <c r="A10" s="78" t="s">
        <v>15</v>
      </c>
      <c r="B10" s="104">
        <v>200.34</v>
      </c>
      <c r="C10" s="105">
        <v>166.958</v>
      </c>
      <c r="D10" s="104">
        <v>208.422</v>
      </c>
      <c r="E10" s="105">
        <v>178.42500000000001</v>
      </c>
      <c r="F10" s="104">
        <v>202.93</v>
      </c>
      <c r="G10" s="105">
        <v>170.34200000000001</v>
      </c>
      <c r="H10" s="104">
        <v>196.547</v>
      </c>
      <c r="I10" s="105">
        <v>173.82</v>
      </c>
      <c r="J10" s="104">
        <v>214.19900000000001</v>
      </c>
      <c r="K10" s="105">
        <v>179.84899999999999</v>
      </c>
      <c r="L10" s="104">
        <v>201.88</v>
      </c>
      <c r="M10" s="105">
        <v>175.57300000000001</v>
      </c>
    </row>
    <row r="11" spans="1:13" ht="15.75" x14ac:dyDescent="0.25">
      <c r="A11" s="78" t="s">
        <v>16</v>
      </c>
      <c r="B11" s="104">
        <v>208.578</v>
      </c>
      <c r="C11" s="105">
        <v>171.74100000000001</v>
      </c>
      <c r="D11" s="104">
        <v>263.529</v>
      </c>
      <c r="E11" s="105">
        <v>182.714</v>
      </c>
      <c r="F11" s="104">
        <v>225.97399999999999</v>
      </c>
      <c r="G11" s="105">
        <v>174.68799999999999</v>
      </c>
      <c r="H11" s="104">
        <v>246.89</v>
      </c>
      <c r="I11" s="105">
        <v>175.673</v>
      </c>
      <c r="J11" s="104">
        <v>355.77300000000002</v>
      </c>
      <c r="K11" s="105">
        <v>184.88</v>
      </c>
      <c r="L11" s="104">
        <v>299.72300000000001</v>
      </c>
      <c r="M11" s="105">
        <v>178.18700000000001</v>
      </c>
    </row>
    <row r="12" spans="1:13" ht="15.75" x14ac:dyDescent="0.25">
      <c r="A12" s="78" t="s">
        <v>17</v>
      </c>
      <c r="B12" s="104">
        <v>192.399</v>
      </c>
      <c r="C12" s="105">
        <v>168.79599999999999</v>
      </c>
      <c r="D12" s="104">
        <v>219.31899999999999</v>
      </c>
      <c r="E12" s="105">
        <v>170.24299999999999</v>
      </c>
      <c r="F12" s="104">
        <v>201.654</v>
      </c>
      <c r="G12" s="105">
        <v>169.26400000000001</v>
      </c>
      <c r="H12" s="104">
        <v>195.40700000000001</v>
      </c>
      <c r="I12" s="105">
        <v>169.70500000000001</v>
      </c>
      <c r="J12" s="104">
        <v>240.35599999999999</v>
      </c>
      <c r="K12" s="105">
        <v>172.547</v>
      </c>
      <c r="L12" s="104">
        <v>211.72200000000001</v>
      </c>
      <c r="M12" s="105">
        <v>170.608</v>
      </c>
    </row>
    <row r="13" spans="1:13" ht="16.5" thickBot="1" x14ac:dyDescent="0.3">
      <c r="A13" s="94" t="s">
        <v>18</v>
      </c>
      <c r="B13" s="106">
        <v>194.66900000000001</v>
      </c>
      <c r="C13" s="107">
        <v>165.012</v>
      </c>
      <c r="D13" s="106">
        <v>218.94200000000001</v>
      </c>
      <c r="E13" s="107">
        <v>162.28299999999999</v>
      </c>
      <c r="F13" s="106">
        <v>203.751</v>
      </c>
      <c r="G13" s="107">
        <v>164.304</v>
      </c>
      <c r="H13" s="106">
        <v>199.53399999999999</v>
      </c>
      <c r="I13" s="107">
        <v>164.125</v>
      </c>
      <c r="J13" s="106">
        <v>253.66800000000001</v>
      </c>
      <c r="K13" s="107">
        <v>167.77699999999999</v>
      </c>
      <c r="L13" s="106">
        <v>219.73599999999999</v>
      </c>
      <c r="M13" s="107">
        <v>165.12299999999999</v>
      </c>
    </row>
    <row r="14" spans="1:13" ht="16.5" thickBot="1" x14ac:dyDescent="0.3">
      <c r="A14" s="92" t="s">
        <v>40</v>
      </c>
      <c r="B14" s="138">
        <v>192.81299999999999</v>
      </c>
      <c r="C14" s="139">
        <v>165.28800000000001</v>
      </c>
      <c r="D14" s="138">
        <v>223.23400000000001</v>
      </c>
      <c r="E14" s="139">
        <v>170.11099999999999</v>
      </c>
      <c r="F14" s="138">
        <v>204.73099999999999</v>
      </c>
      <c r="G14" s="139">
        <v>166.607</v>
      </c>
      <c r="H14" s="138">
        <v>199.54</v>
      </c>
      <c r="I14" s="139">
        <v>167.1</v>
      </c>
      <c r="J14" s="138">
        <v>249.12200000000001</v>
      </c>
      <c r="K14" s="139">
        <v>171.75299999999999</v>
      </c>
      <c r="L14" s="138">
        <v>218.685</v>
      </c>
      <c r="M14" s="139">
        <v>168.39699999999999</v>
      </c>
    </row>
    <row r="15" spans="1:13" ht="18.75" x14ac:dyDescent="0.25">
      <c r="A15" s="177" t="s">
        <v>22</v>
      </c>
      <c r="G15" s="184"/>
      <c r="H15" s="7"/>
      <c r="I15" s="7"/>
      <c r="J15" s="7"/>
      <c r="K15" s="7"/>
      <c r="L15" s="7"/>
      <c r="M15" s="186"/>
    </row>
    <row r="16" spans="1:13" ht="15.75" x14ac:dyDescent="0.25">
      <c r="A16" s="77" t="s">
        <v>23</v>
      </c>
      <c r="B16" s="108">
        <v>194.124</v>
      </c>
      <c r="C16" s="109">
        <v>164.518</v>
      </c>
      <c r="D16" s="108">
        <v>264.79899999999998</v>
      </c>
      <c r="E16" s="109">
        <v>168.21100000000001</v>
      </c>
      <c r="F16" s="108">
        <v>219.19800000000001</v>
      </c>
      <c r="G16" s="109">
        <v>165.52799999999999</v>
      </c>
      <c r="H16" s="108">
        <v>199.21</v>
      </c>
      <c r="I16" s="109">
        <v>164.06200000000001</v>
      </c>
      <c r="J16" s="108">
        <v>258.85399999999998</v>
      </c>
      <c r="K16" s="109">
        <v>167.767</v>
      </c>
      <c r="L16" s="108">
        <v>221.768</v>
      </c>
      <c r="M16" s="109">
        <v>165.142</v>
      </c>
    </row>
    <row r="17" spans="1:13" ht="16.5" thickBot="1" x14ac:dyDescent="0.3">
      <c r="A17" s="78" t="s">
        <v>34</v>
      </c>
      <c r="B17" s="110" t="s">
        <v>43</v>
      </c>
      <c r="C17" s="111">
        <v>361.06400000000002</v>
      </c>
      <c r="D17" s="110" t="s">
        <v>43</v>
      </c>
      <c r="E17" s="111">
        <v>341.97</v>
      </c>
      <c r="F17" s="110" t="s">
        <v>43</v>
      </c>
      <c r="G17" s="111">
        <v>356.99099999999999</v>
      </c>
      <c r="H17" s="110">
        <v>0</v>
      </c>
      <c r="I17" s="111">
        <v>350.02100000000002</v>
      </c>
      <c r="J17" s="110">
        <v>0</v>
      </c>
      <c r="K17" s="111">
        <v>333.15499999999997</v>
      </c>
      <c r="L17" s="110">
        <v>0</v>
      </c>
      <c r="M17" s="111">
        <v>346.75400000000002</v>
      </c>
    </row>
    <row r="18" spans="1:13" ht="16.5" thickBot="1" x14ac:dyDescent="0.3">
      <c r="A18" s="147" t="s">
        <v>41</v>
      </c>
      <c r="B18" s="140">
        <v>194.124</v>
      </c>
      <c r="C18" s="141">
        <v>168.852</v>
      </c>
      <c r="D18" s="140">
        <v>264.79899999999998</v>
      </c>
      <c r="E18" s="141">
        <v>170.989</v>
      </c>
      <c r="F18" s="140">
        <v>219.19800000000001</v>
      </c>
      <c r="G18" s="141">
        <v>169.43299999999999</v>
      </c>
      <c r="H18" s="140">
        <v>199.21</v>
      </c>
      <c r="I18" s="141">
        <v>168.82400000000001</v>
      </c>
      <c r="J18" s="140">
        <v>258.85399999999998</v>
      </c>
      <c r="K18" s="141">
        <v>170.26599999999999</v>
      </c>
      <c r="L18" s="140">
        <v>221.768</v>
      </c>
      <c r="M18" s="141">
        <v>169.24100000000001</v>
      </c>
    </row>
    <row r="19" spans="1:13" ht="18.75" x14ac:dyDescent="0.25">
      <c r="A19" s="177" t="s">
        <v>28</v>
      </c>
      <c r="G19" s="186"/>
      <c r="H19" s="7"/>
      <c r="I19" s="7"/>
      <c r="J19" s="7"/>
      <c r="K19" s="7"/>
      <c r="L19" s="7"/>
      <c r="M19" s="186"/>
    </row>
    <row r="20" spans="1:13" ht="16.5" thickBot="1" x14ac:dyDescent="0.3">
      <c r="A20" s="95" t="s">
        <v>29</v>
      </c>
      <c r="B20" s="112">
        <v>189.69200000000001</v>
      </c>
      <c r="C20" s="113">
        <v>175.88499999999999</v>
      </c>
      <c r="D20" s="112">
        <v>169.90100000000001</v>
      </c>
      <c r="E20" s="113">
        <v>177.25200000000001</v>
      </c>
      <c r="F20" s="112">
        <v>183.47800000000001</v>
      </c>
      <c r="G20" s="174">
        <v>176.31899999999999</v>
      </c>
      <c r="H20" s="112">
        <v>188.911</v>
      </c>
      <c r="I20" s="113">
        <v>177.37200000000001</v>
      </c>
      <c r="J20" s="112">
        <v>210.05799999999999</v>
      </c>
      <c r="K20" s="113">
        <v>179.61</v>
      </c>
      <c r="L20" s="112">
        <v>195.822</v>
      </c>
      <c r="M20" s="113">
        <v>178.15</v>
      </c>
    </row>
    <row r="21" spans="1:13" ht="16.5" thickBot="1" x14ac:dyDescent="0.3">
      <c r="A21" s="92" t="s">
        <v>42</v>
      </c>
      <c r="B21" s="142">
        <v>189.69200000000001</v>
      </c>
      <c r="C21" s="143">
        <v>175.88499999999999</v>
      </c>
      <c r="D21" s="142">
        <v>169.90100000000001</v>
      </c>
      <c r="E21" s="143">
        <v>177.25200000000001</v>
      </c>
      <c r="F21" s="142">
        <v>183.47800000000001</v>
      </c>
      <c r="G21" s="143">
        <v>176.31899999999999</v>
      </c>
      <c r="H21" s="142">
        <v>188.911</v>
      </c>
      <c r="I21" s="143">
        <v>177.37200000000001</v>
      </c>
      <c r="J21" s="142">
        <v>210.05799999999999</v>
      </c>
      <c r="K21" s="143">
        <v>179.61</v>
      </c>
      <c r="L21" s="142">
        <v>195.822</v>
      </c>
      <c r="M21" s="143">
        <v>178.15</v>
      </c>
    </row>
    <row r="22" spans="1:13" ht="16.5" thickBot="1" x14ac:dyDescent="0.3">
      <c r="A22" s="148" t="s">
        <v>70</v>
      </c>
      <c r="B22" s="144">
        <v>192.828</v>
      </c>
      <c r="C22" s="145">
        <v>166.184</v>
      </c>
      <c r="D22" s="144">
        <v>224.958</v>
      </c>
      <c r="E22" s="145">
        <v>170.684</v>
      </c>
      <c r="F22" s="144">
        <v>205.267</v>
      </c>
      <c r="G22" s="145">
        <v>167.42599999999999</v>
      </c>
      <c r="H22" s="144">
        <v>199.226</v>
      </c>
      <c r="I22" s="145">
        <v>167.863</v>
      </c>
      <c r="J22" s="144">
        <v>248.989</v>
      </c>
      <c r="K22" s="145">
        <v>172.28299999999999</v>
      </c>
      <c r="L22" s="144">
        <v>218.339</v>
      </c>
      <c r="M22" s="145">
        <v>169.119</v>
      </c>
    </row>
    <row r="23" spans="1:13" ht="15.75" x14ac:dyDescent="0.25">
      <c r="A23" s="149" t="s">
        <v>76</v>
      </c>
      <c r="B23" s="114" t="s">
        <v>43</v>
      </c>
      <c r="C23" s="116">
        <v>174.4</v>
      </c>
      <c r="D23" s="114" t="s">
        <v>43</v>
      </c>
      <c r="E23" s="137">
        <v>173.16</v>
      </c>
      <c r="F23" s="114" t="s">
        <v>43</v>
      </c>
      <c r="G23" s="115">
        <v>173.97</v>
      </c>
      <c r="H23" s="114" t="s">
        <v>43</v>
      </c>
      <c r="I23" s="116">
        <v>174.34</v>
      </c>
      <c r="J23" s="114" t="s">
        <v>43</v>
      </c>
      <c r="K23" s="116">
        <v>173.26</v>
      </c>
      <c r="L23" s="114" t="s">
        <v>43</v>
      </c>
      <c r="M23" s="116">
        <v>173.95</v>
      </c>
    </row>
  </sheetData>
  <mergeCells count="10">
    <mergeCell ref="A1:M1"/>
    <mergeCell ref="B2:G2"/>
    <mergeCell ref="D3:E3"/>
    <mergeCell ref="F3:G3"/>
    <mergeCell ref="A2:A4"/>
    <mergeCell ref="B3:C3"/>
    <mergeCell ref="H2:M2"/>
    <mergeCell ref="H3:I3"/>
    <mergeCell ref="J3:K3"/>
    <mergeCell ref="L3:M3"/>
  </mergeCells>
  <pageMargins left="0.25" right="0.25" top="0.75" bottom="0.75" header="0.3" footer="0.3"/>
  <pageSetup paperSize="8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showGridLines="0" zoomScale="85" zoomScaleNormal="85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B26" sqref="B26"/>
    </sheetView>
  </sheetViews>
  <sheetFormatPr defaultRowHeight="15" x14ac:dyDescent="0.25"/>
  <cols>
    <col min="1" max="1" width="25.7109375" bestFit="1" customWidth="1"/>
    <col min="4" max="4" width="9.140625" customWidth="1"/>
    <col min="6" max="7" width="9.140625" customWidth="1"/>
    <col min="13" max="13" width="9.140625" customWidth="1"/>
    <col min="15" max="16" width="9.140625" customWidth="1"/>
    <col min="20" max="20" width="10.42578125" customWidth="1"/>
    <col min="21" max="21" width="10" customWidth="1"/>
    <col min="22" max="22" width="10.140625" customWidth="1"/>
    <col min="23" max="23" width="10.42578125" customWidth="1"/>
    <col min="24" max="24" width="10" customWidth="1"/>
    <col min="25" max="25" width="10.140625" customWidth="1"/>
    <col min="233" max="233" width="24.42578125" bestFit="1" customWidth="1"/>
    <col min="234" max="234" width="9.5703125" customWidth="1"/>
    <col min="235" max="242" width="8.7109375" customWidth="1"/>
    <col min="243" max="254" width="9.140625" customWidth="1"/>
    <col min="257" max="257" width="9.140625" customWidth="1"/>
    <col min="259" max="260" width="9.140625" customWidth="1"/>
    <col min="266" max="266" width="9.140625" customWidth="1"/>
    <col min="269" max="275" width="9.140625" customWidth="1"/>
    <col min="276" max="276" width="10.42578125" customWidth="1"/>
    <col min="277" max="277" width="10" customWidth="1"/>
    <col min="278" max="278" width="10.140625" customWidth="1"/>
    <col min="279" max="279" width="10.42578125" customWidth="1"/>
    <col min="280" max="280" width="10" customWidth="1"/>
    <col min="281" max="281" width="10.140625" customWidth="1"/>
    <col min="489" max="489" width="24.42578125" bestFit="1" customWidth="1"/>
    <col min="490" max="490" width="9.5703125" customWidth="1"/>
    <col min="491" max="498" width="8.7109375" customWidth="1"/>
    <col min="499" max="510" width="9.140625" customWidth="1"/>
    <col min="513" max="513" width="9.140625" customWidth="1"/>
    <col min="515" max="516" width="9.140625" customWidth="1"/>
    <col min="522" max="522" width="9.140625" customWidth="1"/>
    <col min="525" max="531" width="9.140625" customWidth="1"/>
    <col min="532" max="532" width="10.42578125" customWidth="1"/>
    <col min="533" max="533" width="10" customWidth="1"/>
    <col min="534" max="534" width="10.140625" customWidth="1"/>
    <col min="535" max="535" width="10.42578125" customWidth="1"/>
    <col min="536" max="536" width="10" customWidth="1"/>
    <col min="537" max="537" width="10.140625" customWidth="1"/>
    <col min="745" max="745" width="24.42578125" bestFit="1" customWidth="1"/>
    <col min="746" max="746" width="9.5703125" customWidth="1"/>
    <col min="747" max="754" width="8.7109375" customWidth="1"/>
    <col min="755" max="766" width="9.140625" customWidth="1"/>
    <col min="769" max="769" width="9.140625" customWidth="1"/>
    <col min="771" max="772" width="9.140625" customWidth="1"/>
    <col min="778" max="778" width="9.140625" customWidth="1"/>
    <col min="781" max="787" width="9.140625" customWidth="1"/>
    <col min="788" max="788" width="10.42578125" customWidth="1"/>
    <col min="789" max="789" width="10" customWidth="1"/>
    <col min="790" max="790" width="10.140625" customWidth="1"/>
    <col min="791" max="791" width="10.42578125" customWidth="1"/>
    <col min="792" max="792" width="10" customWidth="1"/>
    <col min="793" max="793" width="10.140625" customWidth="1"/>
    <col min="1001" max="1001" width="24.42578125" bestFit="1" customWidth="1"/>
    <col min="1002" max="1002" width="9.5703125" customWidth="1"/>
    <col min="1003" max="1010" width="8.7109375" customWidth="1"/>
    <col min="1011" max="1022" width="9.140625" customWidth="1"/>
    <col min="1025" max="1025" width="9.140625" customWidth="1"/>
    <col min="1027" max="1028" width="9.140625" customWidth="1"/>
    <col min="1034" max="1034" width="9.140625" customWidth="1"/>
    <col min="1037" max="1043" width="9.140625" customWidth="1"/>
    <col min="1044" max="1044" width="10.42578125" customWidth="1"/>
    <col min="1045" max="1045" width="10" customWidth="1"/>
    <col min="1046" max="1046" width="10.140625" customWidth="1"/>
    <col min="1047" max="1047" width="10.42578125" customWidth="1"/>
    <col min="1048" max="1048" width="10" customWidth="1"/>
    <col min="1049" max="1049" width="10.140625" customWidth="1"/>
    <col min="1257" max="1257" width="24.42578125" bestFit="1" customWidth="1"/>
    <col min="1258" max="1258" width="9.5703125" customWidth="1"/>
    <col min="1259" max="1266" width="8.7109375" customWidth="1"/>
    <col min="1267" max="1278" width="9.140625" customWidth="1"/>
    <col min="1281" max="1281" width="9.140625" customWidth="1"/>
    <col min="1283" max="1284" width="9.140625" customWidth="1"/>
    <col min="1290" max="1290" width="9.140625" customWidth="1"/>
    <col min="1293" max="1299" width="9.140625" customWidth="1"/>
    <col min="1300" max="1300" width="10.42578125" customWidth="1"/>
    <col min="1301" max="1301" width="10" customWidth="1"/>
    <col min="1302" max="1302" width="10.140625" customWidth="1"/>
    <col min="1303" max="1303" width="10.42578125" customWidth="1"/>
    <col min="1304" max="1304" width="10" customWidth="1"/>
    <col min="1305" max="1305" width="10.140625" customWidth="1"/>
    <col min="1513" max="1513" width="24.42578125" bestFit="1" customWidth="1"/>
    <col min="1514" max="1514" width="9.5703125" customWidth="1"/>
    <col min="1515" max="1522" width="8.7109375" customWidth="1"/>
    <col min="1523" max="1534" width="9.140625" customWidth="1"/>
    <col min="1537" max="1537" width="9.140625" customWidth="1"/>
    <col min="1539" max="1540" width="9.140625" customWidth="1"/>
    <col min="1546" max="1546" width="9.140625" customWidth="1"/>
    <col min="1549" max="1555" width="9.140625" customWidth="1"/>
    <col min="1556" max="1556" width="10.42578125" customWidth="1"/>
    <col min="1557" max="1557" width="10" customWidth="1"/>
    <col min="1558" max="1558" width="10.140625" customWidth="1"/>
    <col min="1559" max="1559" width="10.42578125" customWidth="1"/>
    <col min="1560" max="1560" width="10" customWidth="1"/>
    <col min="1561" max="1561" width="10.140625" customWidth="1"/>
    <col min="1769" max="1769" width="24.42578125" bestFit="1" customWidth="1"/>
    <col min="1770" max="1770" width="9.5703125" customWidth="1"/>
    <col min="1771" max="1778" width="8.7109375" customWidth="1"/>
    <col min="1779" max="1790" width="9.140625" customWidth="1"/>
    <col min="1793" max="1793" width="9.140625" customWidth="1"/>
    <col min="1795" max="1796" width="9.140625" customWidth="1"/>
    <col min="1802" max="1802" width="9.140625" customWidth="1"/>
    <col min="1805" max="1811" width="9.140625" customWidth="1"/>
    <col min="1812" max="1812" width="10.42578125" customWidth="1"/>
    <col min="1813" max="1813" width="10" customWidth="1"/>
    <col min="1814" max="1814" width="10.140625" customWidth="1"/>
    <col min="1815" max="1815" width="10.42578125" customWidth="1"/>
    <col min="1816" max="1816" width="10" customWidth="1"/>
    <col min="1817" max="1817" width="10.140625" customWidth="1"/>
    <col min="2025" max="2025" width="24.42578125" bestFit="1" customWidth="1"/>
    <col min="2026" max="2026" width="9.5703125" customWidth="1"/>
    <col min="2027" max="2034" width="8.7109375" customWidth="1"/>
    <col min="2035" max="2046" width="9.140625" customWidth="1"/>
    <col min="2049" max="2049" width="9.140625" customWidth="1"/>
    <col min="2051" max="2052" width="9.140625" customWidth="1"/>
    <col min="2058" max="2058" width="9.140625" customWidth="1"/>
    <col min="2061" max="2067" width="9.140625" customWidth="1"/>
    <col min="2068" max="2068" width="10.42578125" customWidth="1"/>
    <col min="2069" max="2069" width="10" customWidth="1"/>
    <col min="2070" max="2070" width="10.140625" customWidth="1"/>
    <col min="2071" max="2071" width="10.42578125" customWidth="1"/>
    <col min="2072" max="2072" width="10" customWidth="1"/>
    <col min="2073" max="2073" width="10.140625" customWidth="1"/>
    <col min="2281" max="2281" width="24.42578125" bestFit="1" customWidth="1"/>
    <col min="2282" max="2282" width="9.5703125" customWidth="1"/>
    <col min="2283" max="2290" width="8.7109375" customWidth="1"/>
    <col min="2291" max="2302" width="9.140625" customWidth="1"/>
    <col min="2305" max="2305" width="9.140625" customWidth="1"/>
    <col min="2307" max="2308" width="9.140625" customWidth="1"/>
    <col min="2314" max="2314" width="9.140625" customWidth="1"/>
    <col min="2317" max="2323" width="9.140625" customWidth="1"/>
    <col min="2324" max="2324" width="10.42578125" customWidth="1"/>
    <col min="2325" max="2325" width="10" customWidth="1"/>
    <col min="2326" max="2326" width="10.140625" customWidth="1"/>
    <col min="2327" max="2327" width="10.42578125" customWidth="1"/>
    <col min="2328" max="2328" width="10" customWidth="1"/>
    <col min="2329" max="2329" width="10.140625" customWidth="1"/>
    <col min="2537" max="2537" width="24.42578125" bestFit="1" customWidth="1"/>
    <col min="2538" max="2538" width="9.5703125" customWidth="1"/>
    <col min="2539" max="2546" width="8.7109375" customWidth="1"/>
    <col min="2547" max="2558" width="9.140625" customWidth="1"/>
    <col min="2561" max="2561" width="9.140625" customWidth="1"/>
    <col min="2563" max="2564" width="9.140625" customWidth="1"/>
    <col min="2570" max="2570" width="9.140625" customWidth="1"/>
    <col min="2573" max="2579" width="9.140625" customWidth="1"/>
    <col min="2580" max="2580" width="10.42578125" customWidth="1"/>
    <col min="2581" max="2581" width="10" customWidth="1"/>
    <col min="2582" max="2582" width="10.140625" customWidth="1"/>
    <col min="2583" max="2583" width="10.42578125" customWidth="1"/>
    <col min="2584" max="2584" width="10" customWidth="1"/>
    <col min="2585" max="2585" width="10.140625" customWidth="1"/>
    <col min="2793" max="2793" width="24.42578125" bestFit="1" customWidth="1"/>
    <col min="2794" max="2794" width="9.5703125" customWidth="1"/>
    <col min="2795" max="2802" width="8.7109375" customWidth="1"/>
    <col min="2803" max="2814" width="9.140625" customWidth="1"/>
    <col min="2817" max="2817" width="9.140625" customWidth="1"/>
    <col min="2819" max="2820" width="9.140625" customWidth="1"/>
    <col min="2826" max="2826" width="9.140625" customWidth="1"/>
    <col min="2829" max="2835" width="9.140625" customWidth="1"/>
    <col min="2836" max="2836" width="10.42578125" customWidth="1"/>
    <col min="2837" max="2837" width="10" customWidth="1"/>
    <col min="2838" max="2838" width="10.140625" customWidth="1"/>
    <col min="2839" max="2839" width="10.42578125" customWidth="1"/>
    <col min="2840" max="2840" width="10" customWidth="1"/>
    <col min="2841" max="2841" width="10.140625" customWidth="1"/>
    <col min="3049" max="3049" width="24.42578125" bestFit="1" customWidth="1"/>
    <col min="3050" max="3050" width="9.5703125" customWidth="1"/>
    <col min="3051" max="3058" width="8.7109375" customWidth="1"/>
    <col min="3059" max="3070" width="9.140625" customWidth="1"/>
    <col min="3073" max="3073" width="9.140625" customWidth="1"/>
    <col min="3075" max="3076" width="9.140625" customWidth="1"/>
    <col min="3082" max="3082" width="9.140625" customWidth="1"/>
    <col min="3085" max="3091" width="9.140625" customWidth="1"/>
    <col min="3092" max="3092" width="10.42578125" customWidth="1"/>
    <col min="3093" max="3093" width="10" customWidth="1"/>
    <col min="3094" max="3094" width="10.140625" customWidth="1"/>
    <col min="3095" max="3095" width="10.42578125" customWidth="1"/>
    <col min="3096" max="3096" width="10" customWidth="1"/>
    <col min="3097" max="3097" width="10.140625" customWidth="1"/>
    <col min="3305" max="3305" width="24.42578125" bestFit="1" customWidth="1"/>
    <col min="3306" max="3306" width="9.5703125" customWidth="1"/>
    <col min="3307" max="3314" width="8.7109375" customWidth="1"/>
    <col min="3315" max="3326" width="9.140625" customWidth="1"/>
    <col min="3329" max="3329" width="9.140625" customWidth="1"/>
    <col min="3331" max="3332" width="9.140625" customWidth="1"/>
    <col min="3338" max="3338" width="9.140625" customWidth="1"/>
    <col min="3341" max="3347" width="9.140625" customWidth="1"/>
    <col min="3348" max="3348" width="10.42578125" customWidth="1"/>
    <col min="3349" max="3349" width="10" customWidth="1"/>
    <col min="3350" max="3350" width="10.140625" customWidth="1"/>
    <col min="3351" max="3351" width="10.42578125" customWidth="1"/>
    <col min="3352" max="3352" width="10" customWidth="1"/>
    <col min="3353" max="3353" width="10.140625" customWidth="1"/>
    <col min="3561" max="3561" width="24.42578125" bestFit="1" customWidth="1"/>
    <col min="3562" max="3562" width="9.5703125" customWidth="1"/>
    <col min="3563" max="3570" width="8.7109375" customWidth="1"/>
    <col min="3571" max="3582" width="9.140625" customWidth="1"/>
    <col min="3585" max="3585" width="9.140625" customWidth="1"/>
    <col min="3587" max="3588" width="9.140625" customWidth="1"/>
    <col min="3594" max="3594" width="9.140625" customWidth="1"/>
    <col min="3597" max="3603" width="9.140625" customWidth="1"/>
    <col min="3604" max="3604" width="10.42578125" customWidth="1"/>
    <col min="3605" max="3605" width="10" customWidth="1"/>
    <col min="3606" max="3606" width="10.140625" customWidth="1"/>
    <col min="3607" max="3607" width="10.42578125" customWidth="1"/>
    <col min="3608" max="3608" width="10" customWidth="1"/>
    <col min="3609" max="3609" width="10.140625" customWidth="1"/>
    <col min="3817" max="3817" width="24.42578125" bestFit="1" customWidth="1"/>
    <col min="3818" max="3818" width="9.5703125" customWidth="1"/>
    <col min="3819" max="3826" width="8.7109375" customWidth="1"/>
    <col min="3827" max="3838" width="9.140625" customWidth="1"/>
    <col min="3841" max="3841" width="9.140625" customWidth="1"/>
    <col min="3843" max="3844" width="9.140625" customWidth="1"/>
    <col min="3850" max="3850" width="9.140625" customWidth="1"/>
    <col min="3853" max="3859" width="9.140625" customWidth="1"/>
    <col min="3860" max="3860" width="10.42578125" customWidth="1"/>
    <col min="3861" max="3861" width="10" customWidth="1"/>
    <col min="3862" max="3862" width="10.140625" customWidth="1"/>
    <col min="3863" max="3863" width="10.42578125" customWidth="1"/>
    <col min="3864" max="3864" width="10" customWidth="1"/>
    <col min="3865" max="3865" width="10.140625" customWidth="1"/>
    <col min="4073" max="4073" width="24.42578125" bestFit="1" customWidth="1"/>
    <col min="4074" max="4074" width="9.5703125" customWidth="1"/>
    <col min="4075" max="4082" width="8.7109375" customWidth="1"/>
    <col min="4083" max="4094" width="9.140625" customWidth="1"/>
    <col min="4097" max="4097" width="9.140625" customWidth="1"/>
    <col min="4099" max="4100" width="9.140625" customWidth="1"/>
    <col min="4106" max="4106" width="9.140625" customWidth="1"/>
    <col min="4109" max="4115" width="9.140625" customWidth="1"/>
    <col min="4116" max="4116" width="10.42578125" customWidth="1"/>
    <col min="4117" max="4117" width="10" customWidth="1"/>
    <col min="4118" max="4118" width="10.140625" customWidth="1"/>
    <col min="4119" max="4119" width="10.42578125" customWidth="1"/>
    <col min="4120" max="4120" width="10" customWidth="1"/>
    <col min="4121" max="4121" width="10.140625" customWidth="1"/>
    <col min="4329" max="4329" width="24.42578125" bestFit="1" customWidth="1"/>
    <col min="4330" max="4330" width="9.5703125" customWidth="1"/>
    <col min="4331" max="4338" width="8.7109375" customWidth="1"/>
    <col min="4339" max="4350" width="9.140625" customWidth="1"/>
    <col min="4353" max="4353" width="9.140625" customWidth="1"/>
    <col min="4355" max="4356" width="9.140625" customWidth="1"/>
    <col min="4362" max="4362" width="9.140625" customWidth="1"/>
    <col min="4365" max="4371" width="9.140625" customWidth="1"/>
    <col min="4372" max="4372" width="10.42578125" customWidth="1"/>
    <col min="4373" max="4373" width="10" customWidth="1"/>
    <col min="4374" max="4374" width="10.140625" customWidth="1"/>
    <col min="4375" max="4375" width="10.42578125" customWidth="1"/>
    <col min="4376" max="4376" width="10" customWidth="1"/>
    <col min="4377" max="4377" width="10.140625" customWidth="1"/>
    <col min="4585" max="4585" width="24.42578125" bestFit="1" customWidth="1"/>
    <col min="4586" max="4586" width="9.5703125" customWidth="1"/>
    <col min="4587" max="4594" width="8.7109375" customWidth="1"/>
    <col min="4595" max="4606" width="9.140625" customWidth="1"/>
    <col min="4609" max="4609" width="9.140625" customWidth="1"/>
    <col min="4611" max="4612" width="9.140625" customWidth="1"/>
    <col min="4618" max="4618" width="9.140625" customWidth="1"/>
    <col min="4621" max="4627" width="9.140625" customWidth="1"/>
    <col min="4628" max="4628" width="10.42578125" customWidth="1"/>
    <col min="4629" max="4629" width="10" customWidth="1"/>
    <col min="4630" max="4630" width="10.140625" customWidth="1"/>
    <col min="4631" max="4631" width="10.42578125" customWidth="1"/>
    <col min="4632" max="4632" width="10" customWidth="1"/>
    <col min="4633" max="4633" width="10.140625" customWidth="1"/>
    <col min="4841" max="4841" width="24.42578125" bestFit="1" customWidth="1"/>
    <col min="4842" max="4842" width="9.5703125" customWidth="1"/>
    <col min="4843" max="4850" width="8.7109375" customWidth="1"/>
    <col min="4851" max="4862" width="9.140625" customWidth="1"/>
    <col min="4865" max="4865" width="9.140625" customWidth="1"/>
    <col min="4867" max="4868" width="9.140625" customWidth="1"/>
    <col min="4874" max="4874" width="9.140625" customWidth="1"/>
    <col min="4877" max="4883" width="9.140625" customWidth="1"/>
    <col min="4884" max="4884" width="10.42578125" customWidth="1"/>
    <col min="4885" max="4885" width="10" customWidth="1"/>
    <col min="4886" max="4886" width="10.140625" customWidth="1"/>
    <col min="4887" max="4887" width="10.42578125" customWidth="1"/>
    <col min="4888" max="4888" width="10" customWidth="1"/>
    <col min="4889" max="4889" width="10.140625" customWidth="1"/>
    <col min="5097" max="5097" width="24.42578125" bestFit="1" customWidth="1"/>
    <col min="5098" max="5098" width="9.5703125" customWidth="1"/>
    <col min="5099" max="5106" width="8.7109375" customWidth="1"/>
    <col min="5107" max="5118" width="9.140625" customWidth="1"/>
    <col min="5121" max="5121" width="9.140625" customWidth="1"/>
    <col min="5123" max="5124" width="9.140625" customWidth="1"/>
    <col min="5130" max="5130" width="9.140625" customWidth="1"/>
    <col min="5133" max="5139" width="9.140625" customWidth="1"/>
    <col min="5140" max="5140" width="10.42578125" customWidth="1"/>
    <col min="5141" max="5141" width="10" customWidth="1"/>
    <col min="5142" max="5142" width="10.140625" customWidth="1"/>
    <col min="5143" max="5143" width="10.42578125" customWidth="1"/>
    <col min="5144" max="5144" width="10" customWidth="1"/>
    <col min="5145" max="5145" width="10.140625" customWidth="1"/>
    <col min="5353" max="5353" width="24.42578125" bestFit="1" customWidth="1"/>
    <col min="5354" max="5354" width="9.5703125" customWidth="1"/>
    <col min="5355" max="5362" width="8.7109375" customWidth="1"/>
    <col min="5363" max="5374" width="9.140625" customWidth="1"/>
    <col min="5377" max="5377" width="9.140625" customWidth="1"/>
    <col min="5379" max="5380" width="9.140625" customWidth="1"/>
    <col min="5386" max="5386" width="9.140625" customWidth="1"/>
    <col min="5389" max="5395" width="9.140625" customWidth="1"/>
    <col min="5396" max="5396" width="10.42578125" customWidth="1"/>
    <col min="5397" max="5397" width="10" customWidth="1"/>
    <col min="5398" max="5398" width="10.140625" customWidth="1"/>
    <col min="5399" max="5399" width="10.42578125" customWidth="1"/>
    <col min="5400" max="5400" width="10" customWidth="1"/>
    <col min="5401" max="5401" width="10.140625" customWidth="1"/>
    <col min="5609" max="5609" width="24.42578125" bestFit="1" customWidth="1"/>
    <col min="5610" max="5610" width="9.5703125" customWidth="1"/>
    <col min="5611" max="5618" width="8.7109375" customWidth="1"/>
    <col min="5619" max="5630" width="9.140625" customWidth="1"/>
    <col min="5633" max="5633" width="9.140625" customWidth="1"/>
    <col min="5635" max="5636" width="9.140625" customWidth="1"/>
    <col min="5642" max="5642" width="9.140625" customWidth="1"/>
    <col min="5645" max="5651" width="9.140625" customWidth="1"/>
    <col min="5652" max="5652" width="10.42578125" customWidth="1"/>
    <col min="5653" max="5653" width="10" customWidth="1"/>
    <col min="5654" max="5654" width="10.140625" customWidth="1"/>
    <col min="5655" max="5655" width="10.42578125" customWidth="1"/>
    <col min="5656" max="5656" width="10" customWidth="1"/>
    <col min="5657" max="5657" width="10.140625" customWidth="1"/>
    <col min="5865" max="5865" width="24.42578125" bestFit="1" customWidth="1"/>
    <col min="5866" max="5866" width="9.5703125" customWidth="1"/>
    <col min="5867" max="5874" width="8.7109375" customWidth="1"/>
    <col min="5875" max="5886" width="9.140625" customWidth="1"/>
    <col min="5889" max="5889" width="9.140625" customWidth="1"/>
    <col min="5891" max="5892" width="9.140625" customWidth="1"/>
    <col min="5898" max="5898" width="9.140625" customWidth="1"/>
    <col min="5901" max="5907" width="9.140625" customWidth="1"/>
    <col min="5908" max="5908" width="10.42578125" customWidth="1"/>
    <col min="5909" max="5909" width="10" customWidth="1"/>
    <col min="5910" max="5910" width="10.140625" customWidth="1"/>
    <col min="5911" max="5911" width="10.42578125" customWidth="1"/>
    <col min="5912" max="5912" width="10" customWidth="1"/>
    <col min="5913" max="5913" width="10.140625" customWidth="1"/>
    <col min="6121" max="6121" width="24.42578125" bestFit="1" customWidth="1"/>
    <col min="6122" max="6122" width="9.5703125" customWidth="1"/>
    <col min="6123" max="6130" width="8.7109375" customWidth="1"/>
    <col min="6131" max="6142" width="9.140625" customWidth="1"/>
    <col min="6145" max="6145" width="9.140625" customWidth="1"/>
    <col min="6147" max="6148" width="9.140625" customWidth="1"/>
    <col min="6154" max="6154" width="9.140625" customWidth="1"/>
    <col min="6157" max="6163" width="9.140625" customWidth="1"/>
    <col min="6164" max="6164" width="10.42578125" customWidth="1"/>
    <col min="6165" max="6165" width="10" customWidth="1"/>
    <col min="6166" max="6166" width="10.140625" customWidth="1"/>
    <col min="6167" max="6167" width="10.42578125" customWidth="1"/>
    <col min="6168" max="6168" width="10" customWidth="1"/>
    <col min="6169" max="6169" width="10.140625" customWidth="1"/>
    <col min="6377" max="6377" width="24.42578125" bestFit="1" customWidth="1"/>
    <col min="6378" max="6378" width="9.5703125" customWidth="1"/>
    <col min="6379" max="6386" width="8.7109375" customWidth="1"/>
    <col min="6387" max="6398" width="9.140625" customWidth="1"/>
    <col min="6401" max="6401" width="9.140625" customWidth="1"/>
    <col min="6403" max="6404" width="9.140625" customWidth="1"/>
    <col min="6410" max="6410" width="9.140625" customWidth="1"/>
    <col min="6413" max="6419" width="9.140625" customWidth="1"/>
    <col min="6420" max="6420" width="10.42578125" customWidth="1"/>
    <col min="6421" max="6421" width="10" customWidth="1"/>
    <col min="6422" max="6422" width="10.140625" customWidth="1"/>
    <col min="6423" max="6423" width="10.42578125" customWidth="1"/>
    <col min="6424" max="6424" width="10" customWidth="1"/>
    <col min="6425" max="6425" width="10.140625" customWidth="1"/>
    <col min="6633" max="6633" width="24.42578125" bestFit="1" customWidth="1"/>
    <col min="6634" max="6634" width="9.5703125" customWidth="1"/>
    <col min="6635" max="6642" width="8.7109375" customWidth="1"/>
    <col min="6643" max="6654" width="9.140625" customWidth="1"/>
    <col min="6657" max="6657" width="9.140625" customWidth="1"/>
    <col min="6659" max="6660" width="9.140625" customWidth="1"/>
    <col min="6666" max="6666" width="9.140625" customWidth="1"/>
    <col min="6669" max="6675" width="9.140625" customWidth="1"/>
    <col min="6676" max="6676" width="10.42578125" customWidth="1"/>
    <col min="6677" max="6677" width="10" customWidth="1"/>
    <col min="6678" max="6678" width="10.140625" customWidth="1"/>
    <col min="6679" max="6679" width="10.42578125" customWidth="1"/>
    <col min="6680" max="6680" width="10" customWidth="1"/>
    <col min="6681" max="6681" width="10.140625" customWidth="1"/>
    <col min="6889" max="6889" width="24.42578125" bestFit="1" customWidth="1"/>
    <col min="6890" max="6890" width="9.5703125" customWidth="1"/>
    <col min="6891" max="6898" width="8.7109375" customWidth="1"/>
    <col min="6899" max="6910" width="9.140625" customWidth="1"/>
    <col min="6913" max="6913" width="9.140625" customWidth="1"/>
    <col min="6915" max="6916" width="9.140625" customWidth="1"/>
    <col min="6922" max="6922" width="9.140625" customWidth="1"/>
    <col min="6925" max="6931" width="9.140625" customWidth="1"/>
    <col min="6932" max="6932" width="10.42578125" customWidth="1"/>
    <col min="6933" max="6933" width="10" customWidth="1"/>
    <col min="6934" max="6934" width="10.140625" customWidth="1"/>
    <col min="6935" max="6935" width="10.42578125" customWidth="1"/>
    <col min="6936" max="6936" width="10" customWidth="1"/>
    <col min="6937" max="6937" width="10.140625" customWidth="1"/>
    <col min="7145" max="7145" width="24.42578125" bestFit="1" customWidth="1"/>
    <col min="7146" max="7146" width="9.5703125" customWidth="1"/>
    <col min="7147" max="7154" width="8.7109375" customWidth="1"/>
    <col min="7155" max="7166" width="9.140625" customWidth="1"/>
    <col min="7169" max="7169" width="9.140625" customWidth="1"/>
    <col min="7171" max="7172" width="9.140625" customWidth="1"/>
    <col min="7178" max="7178" width="9.140625" customWidth="1"/>
    <col min="7181" max="7187" width="9.140625" customWidth="1"/>
    <col min="7188" max="7188" width="10.42578125" customWidth="1"/>
    <col min="7189" max="7189" width="10" customWidth="1"/>
    <col min="7190" max="7190" width="10.140625" customWidth="1"/>
    <col min="7191" max="7191" width="10.42578125" customWidth="1"/>
    <col min="7192" max="7192" width="10" customWidth="1"/>
    <col min="7193" max="7193" width="10.140625" customWidth="1"/>
    <col min="7401" max="7401" width="24.42578125" bestFit="1" customWidth="1"/>
    <col min="7402" max="7402" width="9.5703125" customWidth="1"/>
    <col min="7403" max="7410" width="8.7109375" customWidth="1"/>
    <col min="7411" max="7422" width="9.140625" customWidth="1"/>
    <col min="7425" max="7425" width="9.140625" customWidth="1"/>
    <col min="7427" max="7428" width="9.140625" customWidth="1"/>
    <col min="7434" max="7434" width="9.140625" customWidth="1"/>
    <col min="7437" max="7443" width="9.140625" customWidth="1"/>
    <col min="7444" max="7444" width="10.42578125" customWidth="1"/>
    <col min="7445" max="7445" width="10" customWidth="1"/>
    <col min="7446" max="7446" width="10.140625" customWidth="1"/>
    <col min="7447" max="7447" width="10.42578125" customWidth="1"/>
    <col min="7448" max="7448" width="10" customWidth="1"/>
    <col min="7449" max="7449" width="10.140625" customWidth="1"/>
    <col min="7657" max="7657" width="24.42578125" bestFit="1" customWidth="1"/>
    <col min="7658" max="7658" width="9.5703125" customWidth="1"/>
    <col min="7659" max="7666" width="8.7109375" customWidth="1"/>
    <col min="7667" max="7678" width="9.140625" customWidth="1"/>
    <col min="7681" max="7681" width="9.140625" customWidth="1"/>
    <col min="7683" max="7684" width="9.140625" customWidth="1"/>
    <col min="7690" max="7690" width="9.140625" customWidth="1"/>
    <col min="7693" max="7699" width="9.140625" customWidth="1"/>
    <col min="7700" max="7700" width="10.42578125" customWidth="1"/>
    <col min="7701" max="7701" width="10" customWidth="1"/>
    <col min="7702" max="7702" width="10.140625" customWidth="1"/>
    <col min="7703" max="7703" width="10.42578125" customWidth="1"/>
    <col min="7704" max="7704" width="10" customWidth="1"/>
    <col min="7705" max="7705" width="10.140625" customWidth="1"/>
    <col min="7913" max="7913" width="24.42578125" bestFit="1" customWidth="1"/>
    <col min="7914" max="7914" width="9.5703125" customWidth="1"/>
    <col min="7915" max="7922" width="8.7109375" customWidth="1"/>
    <col min="7923" max="7934" width="9.140625" customWidth="1"/>
    <col min="7937" max="7937" width="9.140625" customWidth="1"/>
    <col min="7939" max="7940" width="9.140625" customWidth="1"/>
    <col min="7946" max="7946" width="9.140625" customWidth="1"/>
    <col min="7949" max="7955" width="9.140625" customWidth="1"/>
    <col min="7956" max="7956" width="10.42578125" customWidth="1"/>
    <col min="7957" max="7957" width="10" customWidth="1"/>
    <col min="7958" max="7958" width="10.140625" customWidth="1"/>
    <col min="7959" max="7959" width="10.42578125" customWidth="1"/>
    <col min="7960" max="7960" width="10" customWidth="1"/>
    <col min="7961" max="7961" width="10.140625" customWidth="1"/>
    <col min="8169" max="8169" width="24.42578125" bestFit="1" customWidth="1"/>
    <col min="8170" max="8170" width="9.5703125" customWidth="1"/>
    <col min="8171" max="8178" width="8.7109375" customWidth="1"/>
    <col min="8179" max="8190" width="9.140625" customWidth="1"/>
    <col min="8193" max="8193" width="9.140625" customWidth="1"/>
    <col min="8195" max="8196" width="9.140625" customWidth="1"/>
    <col min="8202" max="8202" width="9.140625" customWidth="1"/>
    <col min="8205" max="8211" width="9.140625" customWidth="1"/>
    <col min="8212" max="8212" width="10.42578125" customWidth="1"/>
    <col min="8213" max="8213" width="10" customWidth="1"/>
    <col min="8214" max="8214" width="10.140625" customWidth="1"/>
    <col min="8215" max="8215" width="10.42578125" customWidth="1"/>
    <col min="8216" max="8216" width="10" customWidth="1"/>
    <col min="8217" max="8217" width="10.140625" customWidth="1"/>
    <col min="8425" max="8425" width="24.42578125" bestFit="1" customWidth="1"/>
    <col min="8426" max="8426" width="9.5703125" customWidth="1"/>
    <col min="8427" max="8434" width="8.7109375" customWidth="1"/>
    <col min="8435" max="8446" width="9.140625" customWidth="1"/>
    <col min="8449" max="8449" width="9.140625" customWidth="1"/>
    <col min="8451" max="8452" width="9.140625" customWidth="1"/>
    <col min="8458" max="8458" width="9.140625" customWidth="1"/>
    <col min="8461" max="8467" width="9.140625" customWidth="1"/>
    <col min="8468" max="8468" width="10.42578125" customWidth="1"/>
    <col min="8469" max="8469" width="10" customWidth="1"/>
    <col min="8470" max="8470" width="10.140625" customWidth="1"/>
    <col min="8471" max="8471" width="10.42578125" customWidth="1"/>
    <col min="8472" max="8472" width="10" customWidth="1"/>
    <col min="8473" max="8473" width="10.140625" customWidth="1"/>
    <col min="8681" max="8681" width="24.42578125" bestFit="1" customWidth="1"/>
    <col min="8682" max="8682" width="9.5703125" customWidth="1"/>
    <col min="8683" max="8690" width="8.7109375" customWidth="1"/>
    <col min="8691" max="8702" width="9.140625" customWidth="1"/>
    <col min="8705" max="8705" width="9.140625" customWidth="1"/>
    <col min="8707" max="8708" width="9.140625" customWidth="1"/>
    <col min="8714" max="8714" width="9.140625" customWidth="1"/>
    <col min="8717" max="8723" width="9.140625" customWidth="1"/>
    <col min="8724" max="8724" width="10.42578125" customWidth="1"/>
    <col min="8725" max="8725" width="10" customWidth="1"/>
    <col min="8726" max="8726" width="10.140625" customWidth="1"/>
    <col min="8727" max="8727" width="10.42578125" customWidth="1"/>
    <col min="8728" max="8728" width="10" customWidth="1"/>
    <col min="8729" max="8729" width="10.140625" customWidth="1"/>
    <col min="8937" max="8937" width="24.42578125" bestFit="1" customWidth="1"/>
    <col min="8938" max="8938" width="9.5703125" customWidth="1"/>
    <col min="8939" max="8946" width="8.7109375" customWidth="1"/>
    <col min="8947" max="8958" width="9.140625" customWidth="1"/>
    <col min="8961" max="8961" width="9.140625" customWidth="1"/>
    <col min="8963" max="8964" width="9.140625" customWidth="1"/>
    <col min="8970" max="8970" width="9.140625" customWidth="1"/>
    <col min="8973" max="8979" width="9.140625" customWidth="1"/>
    <col min="8980" max="8980" width="10.42578125" customWidth="1"/>
    <col min="8981" max="8981" width="10" customWidth="1"/>
    <col min="8982" max="8982" width="10.140625" customWidth="1"/>
    <col min="8983" max="8983" width="10.42578125" customWidth="1"/>
    <col min="8984" max="8984" width="10" customWidth="1"/>
    <col min="8985" max="8985" width="10.140625" customWidth="1"/>
    <col min="9193" max="9193" width="24.42578125" bestFit="1" customWidth="1"/>
    <col min="9194" max="9194" width="9.5703125" customWidth="1"/>
    <col min="9195" max="9202" width="8.7109375" customWidth="1"/>
    <col min="9203" max="9214" width="9.140625" customWidth="1"/>
    <col min="9217" max="9217" width="9.140625" customWidth="1"/>
    <col min="9219" max="9220" width="9.140625" customWidth="1"/>
    <col min="9226" max="9226" width="9.140625" customWidth="1"/>
    <col min="9229" max="9235" width="9.140625" customWidth="1"/>
    <col min="9236" max="9236" width="10.42578125" customWidth="1"/>
    <col min="9237" max="9237" width="10" customWidth="1"/>
    <col min="9238" max="9238" width="10.140625" customWidth="1"/>
    <col min="9239" max="9239" width="10.42578125" customWidth="1"/>
    <col min="9240" max="9240" width="10" customWidth="1"/>
    <col min="9241" max="9241" width="10.140625" customWidth="1"/>
    <col min="9449" max="9449" width="24.42578125" bestFit="1" customWidth="1"/>
    <col min="9450" max="9450" width="9.5703125" customWidth="1"/>
    <col min="9451" max="9458" width="8.7109375" customWidth="1"/>
    <col min="9459" max="9470" width="9.140625" customWidth="1"/>
    <col min="9473" max="9473" width="9.140625" customWidth="1"/>
    <col min="9475" max="9476" width="9.140625" customWidth="1"/>
    <col min="9482" max="9482" width="9.140625" customWidth="1"/>
    <col min="9485" max="9491" width="9.140625" customWidth="1"/>
    <col min="9492" max="9492" width="10.42578125" customWidth="1"/>
    <col min="9493" max="9493" width="10" customWidth="1"/>
    <col min="9494" max="9494" width="10.140625" customWidth="1"/>
    <col min="9495" max="9495" width="10.42578125" customWidth="1"/>
    <col min="9496" max="9496" width="10" customWidth="1"/>
    <col min="9497" max="9497" width="10.140625" customWidth="1"/>
    <col min="9705" max="9705" width="24.42578125" bestFit="1" customWidth="1"/>
    <col min="9706" max="9706" width="9.5703125" customWidth="1"/>
    <col min="9707" max="9714" width="8.7109375" customWidth="1"/>
    <col min="9715" max="9726" width="9.140625" customWidth="1"/>
    <col min="9729" max="9729" width="9.140625" customWidth="1"/>
    <col min="9731" max="9732" width="9.140625" customWidth="1"/>
    <col min="9738" max="9738" width="9.140625" customWidth="1"/>
    <col min="9741" max="9747" width="9.140625" customWidth="1"/>
    <col min="9748" max="9748" width="10.42578125" customWidth="1"/>
    <col min="9749" max="9749" width="10" customWidth="1"/>
    <col min="9750" max="9750" width="10.140625" customWidth="1"/>
    <col min="9751" max="9751" width="10.42578125" customWidth="1"/>
    <col min="9752" max="9752" width="10" customWidth="1"/>
    <col min="9753" max="9753" width="10.140625" customWidth="1"/>
    <col min="9961" max="9961" width="24.42578125" bestFit="1" customWidth="1"/>
    <col min="9962" max="9962" width="9.5703125" customWidth="1"/>
    <col min="9963" max="9970" width="8.7109375" customWidth="1"/>
    <col min="9971" max="9982" width="9.140625" customWidth="1"/>
    <col min="9985" max="9985" width="9.140625" customWidth="1"/>
    <col min="9987" max="9988" width="9.140625" customWidth="1"/>
    <col min="9994" max="9994" width="9.140625" customWidth="1"/>
    <col min="9997" max="10003" width="9.140625" customWidth="1"/>
    <col min="10004" max="10004" width="10.42578125" customWidth="1"/>
    <col min="10005" max="10005" width="10" customWidth="1"/>
    <col min="10006" max="10006" width="10.140625" customWidth="1"/>
    <col min="10007" max="10007" width="10.42578125" customWidth="1"/>
    <col min="10008" max="10008" width="10" customWidth="1"/>
    <col min="10009" max="10009" width="10.140625" customWidth="1"/>
    <col min="10217" max="10217" width="24.42578125" bestFit="1" customWidth="1"/>
    <col min="10218" max="10218" width="9.5703125" customWidth="1"/>
    <col min="10219" max="10226" width="8.7109375" customWidth="1"/>
    <col min="10227" max="10238" width="9.140625" customWidth="1"/>
    <col min="10241" max="10241" width="9.140625" customWidth="1"/>
    <col min="10243" max="10244" width="9.140625" customWidth="1"/>
    <col min="10250" max="10250" width="9.140625" customWidth="1"/>
    <col min="10253" max="10259" width="9.140625" customWidth="1"/>
    <col min="10260" max="10260" width="10.42578125" customWidth="1"/>
    <col min="10261" max="10261" width="10" customWidth="1"/>
    <col min="10262" max="10262" width="10.140625" customWidth="1"/>
    <col min="10263" max="10263" width="10.42578125" customWidth="1"/>
    <col min="10264" max="10264" width="10" customWidth="1"/>
    <col min="10265" max="10265" width="10.140625" customWidth="1"/>
    <col min="10473" max="10473" width="24.42578125" bestFit="1" customWidth="1"/>
    <col min="10474" max="10474" width="9.5703125" customWidth="1"/>
    <col min="10475" max="10482" width="8.7109375" customWidth="1"/>
    <col min="10483" max="10494" width="9.140625" customWidth="1"/>
    <col min="10497" max="10497" width="9.140625" customWidth="1"/>
    <col min="10499" max="10500" width="9.140625" customWidth="1"/>
    <col min="10506" max="10506" width="9.140625" customWidth="1"/>
    <col min="10509" max="10515" width="9.140625" customWidth="1"/>
    <col min="10516" max="10516" width="10.42578125" customWidth="1"/>
    <col min="10517" max="10517" width="10" customWidth="1"/>
    <col min="10518" max="10518" width="10.140625" customWidth="1"/>
    <col min="10519" max="10519" width="10.42578125" customWidth="1"/>
    <col min="10520" max="10520" width="10" customWidth="1"/>
    <col min="10521" max="10521" width="10.140625" customWidth="1"/>
    <col min="10729" max="10729" width="24.42578125" bestFit="1" customWidth="1"/>
    <col min="10730" max="10730" width="9.5703125" customWidth="1"/>
    <col min="10731" max="10738" width="8.7109375" customWidth="1"/>
    <col min="10739" max="10750" width="9.140625" customWidth="1"/>
    <col min="10753" max="10753" width="9.140625" customWidth="1"/>
    <col min="10755" max="10756" width="9.140625" customWidth="1"/>
    <col min="10762" max="10762" width="9.140625" customWidth="1"/>
    <col min="10765" max="10771" width="9.140625" customWidth="1"/>
    <col min="10772" max="10772" width="10.42578125" customWidth="1"/>
    <col min="10773" max="10773" width="10" customWidth="1"/>
    <col min="10774" max="10774" width="10.140625" customWidth="1"/>
    <col min="10775" max="10775" width="10.42578125" customWidth="1"/>
    <col min="10776" max="10776" width="10" customWidth="1"/>
    <col min="10777" max="10777" width="10.140625" customWidth="1"/>
    <col min="10985" max="10985" width="24.42578125" bestFit="1" customWidth="1"/>
    <col min="10986" max="10986" width="9.5703125" customWidth="1"/>
    <col min="10987" max="10994" width="8.7109375" customWidth="1"/>
    <col min="10995" max="11006" width="9.140625" customWidth="1"/>
    <col min="11009" max="11009" width="9.140625" customWidth="1"/>
    <col min="11011" max="11012" width="9.140625" customWidth="1"/>
    <col min="11018" max="11018" width="9.140625" customWidth="1"/>
    <col min="11021" max="11027" width="9.140625" customWidth="1"/>
    <col min="11028" max="11028" width="10.42578125" customWidth="1"/>
    <col min="11029" max="11029" width="10" customWidth="1"/>
    <col min="11030" max="11030" width="10.140625" customWidth="1"/>
    <col min="11031" max="11031" width="10.42578125" customWidth="1"/>
    <col min="11032" max="11032" width="10" customWidth="1"/>
    <col min="11033" max="11033" width="10.140625" customWidth="1"/>
    <col min="11241" max="11241" width="24.42578125" bestFit="1" customWidth="1"/>
    <col min="11242" max="11242" width="9.5703125" customWidth="1"/>
    <col min="11243" max="11250" width="8.7109375" customWidth="1"/>
    <col min="11251" max="11262" width="9.140625" customWidth="1"/>
    <col min="11265" max="11265" width="9.140625" customWidth="1"/>
    <col min="11267" max="11268" width="9.140625" customWidth="1"/>
    <col min="11274" max="11274" width="9.140625" customWidth="1"/>
    <col min="11277" max="11283" width="9.140625" customWidth="1"/>
    <col min="11284" max="11284" width="10.42578125" customWidth="1"/>
    <col min="11285" max="11285" width="10" customWidth="1"/>
    <col min="11286" max="11286" width="10.140625" customWidth="1"/>
    <col min="11287" max="11287" width="10.42578125" customWidth="1"/>
    <col min="11288" max="11288" width="10" customWidth="1"/>
    <col min="11289" max="11289" width="10.140625" customWidth="1"/>
    <col min="11497" max="11497" width="24.42578125" bestFit="1" customWidth="1"/>
    <col min="11498" max="11498" width="9.5703125" customWidth="1"/>
    <col min="11499" max="11506" width="8.7109375" customWidth="1"/>
    <col min="11507" max="11518" width="9.140625" customWidth="1"/>
    <col min="11521" max="11521" width="9.140625" customWidth="1"/>
    <col min="11523" max="11524" width="9.140625" customWidth="1"/>
    <col min="11530" max="11530" width="9.140625" customWidth="1"/>
    <col min="11533" max="11539" width="9.140625" customWidth="1"/>
    <col min="11540" max="11540" width="10.42578125" customWidth="1"/>
    <col min="11541" max="11541" width="10" customWidth="1"/>
    <col min="11542" max="11542" width="10.140625" customWidth="1"/>
    <col min="11543" max="11543" width="10.42578125" customWidth="1"/>
    <col min="11544" max="11544" width="10" customWidth="1"/>
    <col min="11545" max="11545" width="10.140625" customWidth="1"/>
    <col min="11753" max="11753" width="24.42578125" bestFit="1" customWidth="1"/>
    <col min="11754" max="11754" width="9.5703125" customWidth="1"/>
    <col min="11755" max="11762" width="8.7109375" customWidth="1"/>
    <col min="11763" max="11774" width="9.140625" customWidth="1"/>
    <col min="11777" max="11777" width="9.140625" customWidth="1"/>
    <col min="11779" max="11780" width="9.140625" customWidth="1"/>
    <col min="11786" max="11786" width="9.140625" customWidth="1"/>
    <col min="11789" max="11795" width="9.140625" customWidth="1"/>
    <col min="11796" max="11796" width="10.42578125" customWidth="1"/>
    <col min="11797" max="11797" width="10" customWidth="1"/>
    <col min="11798" max="11798" width="10.140625" customWidth="1"/>
    <col min="11799" max="11799" width="10.42578125" customWidth="1"/>
    <col min="11800" max="11800" width="10" customWidth="1"/>
    <col min="11801" max="11801" width="10.140625" customWidth="1"/>
    <col min="12009" max="12009" width="24.42578125" bestFit="1" customWidth="1"/>
    <col min="12010" max="12010" width="9.5703125" customWidth="1"/>
    <col min="12011" max="12018" width="8.7109375" customWidth="1"/>
    <col min="12019" max="12030" width="9.140625" customWidth="1"/>
    <col min="12033" max="12033" width="9.140625" customWidth="1"/>
    <col min="12035" max="12036" width="9.140625" customWidth="1"/>
    <col min="12042" max="12042" width="9.140625" customWidth="1"/>
    <col min="12045" max="12051" width="9.140625" customWidth="1"/>
    <col min="12052" max="12052" width="10.42578125" customWidth="1"/>
    <col min="12053" max="12053" width="10" customWidth="1"/>
    <col min="12054" max="12054" width="10.140625" customWidth="1"/>
    <col min="12055" max="12055" width="10.42578125" customWidth="1"/>
    <col min="12056" max="12056" width="10" customWidth="1"/>
    <col min="12057" max="12057" width="10.140625" customWidth="1"/>
    <col min="12265" max="12265" width="24.42578125" bestFit="1" customWidth="1"/>
    <col min="12266" max="12266" width="9.5703125" customWidth="1"/>
    <col min="12267" max="12274" width="8.7109375" customWidth="1"/>
    <col min="12275" max="12286" width="9.140625" customWidth="1"/>
    <col min="12289" max="12289" width="9.140625" customWidth="1"/>
    <col min="12291" max="12292" width="9.140625" customWidth="1"/>
    <col min="12298" max="12298" width="9.140625" customWidth="1"/>
    <col min="12301" max="12307" width="9.140625" customWidth="1"/>
    <col min="12308" max="12308" width="10.42578125" customWidth="1"/>
    <col min="12309" max="12309" width="10" customWidth="1"/>
    <col min="12310" max="12310" width="10.140625" customWidth="1"/>
    <col min="12311" max="12311" width="10.42578125" customWidth="1"/>
    <col min="12312" max="12312" width="10" customWidth="1"/>
    <col min="12313" max="12313" width="10.140625" customWidth="1"/>
    <col min="12521" max="12521" width="24.42578125" bestFit="1" customWidth="1"/>
    <col min="12522" max="12522" width="9.5703125" customWidth="1"/>
    <col min="12523" max="12530" width="8.7109375" customWidth="1"/>
    <col min="12531" max="12542" width="9.140625" customWidth="1"/>
    <col min="12545" max="12545" width="9.140625" customWidth="1"/>
    <col min="12547" max="12548" width="9.140625" customWidth="1"/>
    <col min="12554" max="12554" width="9.140625" customWidth="1"/>
    <col min="12557" max="12563" width="9.140625" customWidth="1"/>
    <col min="12564" max="12564" width="10.42578125" customWidth="1"/>
    <col min="12565" max="12565" width="10" customWidth="1"/>
    <col min="12566" max="12566" width="10.140625" customWidth="1"/>
    <col min="12567" max="12567" width="10.42578125" customWidth="1"/>
    <col min="12568" max="12568" width="10" customWidth="1"/>
    <col min="12569" max="12569" width="10.140625" customWidth="1"/>
    <col min="12777" max="12777" width="24.42578125" bestFit="1" customWidth="1"/>
    <col min="12778" max="12778" width="9.5703125" customWidth="1"/>
    <col min="12779" max="12786" width="8.7109375" customWidth="1"/>
    <col min="12787" max="12798" width="9.140625" customWidth="1"/>
    <col min="12801" max="12801" width="9.140625" customWidth="1"/>
    <col min="12803" max="12804" width="9.140625" customWidth="1"/>
    <col min="12810" max="12810" width="9.140625" customWidth="1"/>
    <col min="12813" max="12819" width="9.140625" customWidth="1"/>
    <col min="12820" max="12820" width="10.42578125" customWidth="1"/>
    <col min="12821" max="12821" width="10" customWidth="1"/>
    <col min="12822" max="12822" width="10.140625" customWidth="1"/>
    <col min="12823" max="12823" width="10.42578125" customWidth="1"/>
    <col min="12824" max="12824" width="10" customWidth="1"/>
    <col min="12825" max="12825" width="10.140625" customWidth="1"/>
    <col min="13033" max="13033" width="24.42578125" bestFit="1" customWidth="1"/>
    <col min="13034" max="13034" width="9.5703125" customWidth="1"/>
    <col min="13035" max="13042" width="8.7109375" customWidth="1"/>
    <col min="13043" max="13054" width="9.140625" customWidth="1"/>
    <col min="13057" max="13057" width="9.140625" customWidth="1"/>
    <col min="13059" max="13060" width="9.140625" customWidth="1"/>
    <col min="13066" max="13066" width="9.140625" customWidth="1"/>
    <col min="13069" max="13075" width="9.140625" customWidth="1"/>
    <col min="13076" max="13076" width="10.42578125" customWidth="1"/>
    <col min="13077" max="13077" width="10" customWidth="1"/>
    <col min="13078" max="13078" width="10.140625" customWidth="1"/>
    <col min="13079" max="13079" width="10.42578125" customWidth="1"/>
    <col min="13080" max="13080" width="10" customWidth="1"/>
    <col min="13081" max="13081" width="10.140625" customWidth="1"/>
    <col min="13289" max="13289" width="24.42578125" bestFit="1" customWidth="1"/>
    <col min="13290" max="13290" width="9.5703125" customWidth="1"/>
    <col min="13291" max="13298" width="8.7109375" customWidth="1"/>
    <col min="13299" max="13310" width="9.140625" customWidth="1"/>
    <col min="13313" max="13313" width="9.140625" customWidth="1"/>
    <col min="13315" max="13316" width="9.140625" customWidth="1"/>
    <col min="13322" max="13322" width="9.140625" customWidth="1"/>
    <col min="13325" max="13331" width="9.140625" customWidth="1"/>
    <col min="13332" max="13332" width="10.42578125" customWidth="1"/>
    <col min="13333" max="13333" width="10" customWidth="1"/>
    <col min="13334" max="13334" width="10.140625" customWidth="1"/>
    <col min="13335" max="13335" width="10.42578125" customWidth="1"/>
    <col min="13336" max="13336" width="10" customWidth="1"/>
    <col min="13337" max="13337" width="10.140625" customWidth="1"/>
    <col min="13545" max="13545" width="24.42578125" bestFit="1" customWidth="1"/>
    <col min="13546" max="13546" width="9.5703125" customWidth="1"/>
    <col min="13547" max="13554" width="8.7109375" customWidth="1"/>
    <col min="13555" max="13566" width="9.140625" customWidth="1"/>
    <col min="13569" max="13569" width="9.140625" customWidth="1"/>
    <col min="13571" max="13572" width="9.140625" customWidth="1"/>
    <col min="13578" max="13578" width="9.140625" customWidth="1"/>
    <col min="13581" max="13587" width="9.140625" customWidth="1"/>
    <col min="13588" max="13588" width="10.42578125" customWidth="1"/>
    <col min="13589" max="13589" width="10" customWidth="1"/>
    <col min="13590" max="13590" width="10.140625" customWidth="1"/>
    <col min="13591" max="13591" width="10.42578125" customWidth="1"/>
    <col min="13592" max="13592" width="10" customWidth="1"/>
    <col min="13593" max="13593" width="10.140625" customWidth="1"/>
    <col min="13801" max="13801" width="24.42578125" bestFit="1" customWidth="1"/>
    <col min="13802" max="13802" width="9.5703125" customWidth="1"/>
    <col min="13803" max="13810" width="8.7109375" customWidth="1"/>
    <col min="13811" max="13822" width="9.140625" customWidth="1"/>
    <col min="13825" max="13825" width="9.140625" customWidth="1"/>
    <col min="13827" max="13828" width="9.140625" customWidth="1"/>
    <col min="13834" max="13834" width="9.140625" customWidth="1"/>
    <col min="13837" max="13843" width="9.140625" customWidth="1"/>
    <col min="13844" max="13844" width="10.42578125" customWidth="1"/>
    <col min="13845" max="13845" width="10" customWidth="1"/>
    <col min="13846" max="13846" width="10.140625" customWidth="1"/>
    <col min="13847" max="13847" width="10.42578125" customWidth="1"/>
    <col min="13848" max="13848" width="10" customWidth="1"/>
    <col min="13849" max="13849" width="10.140625" customWidth="1"/>
    <col min="14057" max="14057" width="24.42578125" bestFit="1" customWidth="1"/>
    <col min="14058" max="14058" width="9.5703125" customWidth="1"/>
    <col min="14059" max="14066" width="8.7109375" customWidth="1"/>
    <col min="14067" max="14078" width="9.140625" customWidth="1"/>
    <col min="14081" max="14081" width="9.140625" customWidth="1"/>
    <col min="14083" max="14084" width="9.140625" customWidth="1"/>
    <col min="14090" max="14090" width="9.140625" customWidth="1"/>
    <col min="14093" max="14099" width="9.140625" customWidth="1"/>
    <col min="14100" max="14100" width="10.42578125" customWidth="1"/>
    <col min="14101" max="14101" width="10" customWidth="1"/>
    <col min="14102" max="14102" width="10.140625" customWidth="1"/>
    <col min="14103" max="14103" width="10.42578125" customWidth="1"/>
    <col min="14104" max="14104" width="10" customWidth="1"/>
    <col min="14105" max="14105" width="10.140625" customWidth="1"/>
    <col min="14313" max="14313" width="24.42578125" bestFit="1" customWidth="1"/>
    <col min="14314" max="14314" width="9.5703125" customWidth="1"/>
    <col min="14315" max="14322" width="8.7109375" customWidth="1"/>
    <col min="14323" max="14334" width="9.140625" customWidth="1"/>
    <col min="14337" max="14337" width="9.140625" customWidth="1"/>
    <col min="14339" max="14340" width="9.140625" customWidth="1"/>
    <col min="14346" max="14346" width="9.140625" customWidth="1"/>
    <col min="14349" max="14355" width="9.140625" customWidth="1"/>
    <col min="14356" max="14356" width="10.42578125" customWidth="1"/>
    <col min="14357" max="14357" width="10" customWidth="1"/>
    <col min="14358" max="14358" width="10.140625" customWidth="1"/>
    <col min="14359" max="14359" width="10.42578125" customWidth="1"/>
    <col min="14360" max="14360" width="10" customWidth="1"/>
    <col min="14361" max="14361" width="10.140625" customWidth="1"/>
    <col min="14569" max="14569" width="24.42578125" bestFit="1" customWidth="1"/>
    <col min="14570" max="14570" width="9.5703125" customWidth="1"/>
    <col min="14571" max="14578" width="8.7109375" customWidth="1"/>
    <col min="14579" max="14590" width="9.140625" customWidth="1"/>
    <col min="14593" max="14593" width="9.140625" customWidth="1"/>
    <col min="14595" max="14596" width="9.140625" customWidth="1"/>
    <col min="14602" max="14602" width="9.140625" customWidth="1"/>
    <col min="14605" max="14611" width="9.140625" customWidth="1"/>
    <col min="14612" max="14612" width="10.42578125" customWidth="1"/>
    <col min="14613" max="14613" width="10" customWidth="1"/>
    <col min="14614" max="14614" width="10.140625" customWidth="1"/>
    <col min="14615" max="14615" width="10.42578125" customWidth="1"/>
    <col min="14616" max="14616" width="10" customWidth="1"/>
    <col min="14617" max="14617" width="10.140625" customWidth="1"/>
    <col min="14825" max="14825" width="24.42578125" bestFit="1" customWidth="1"/>
    <col min="14826" max="14826" width="9.5703125" customWidth="1"/>
    <col min="14827" max="14834" width="8.7109375" customWidth="1"/>
    <col min="14835" max="14846" width="9.140625" customWidth="1"/>
    <col min="14849" max="14849" width="9.140625" customWidth="1"/>
    <col min="14851" max="14852" width="9.140625" customWidth="1"/>
    <col min="14858" max="14858" width="9.140625" customWidth="1"/>
    <col min="14861" max="14867" width="9.140625" customWidth="1"/>
    <col min="14868" max="14868" width="10.42578125" customWidth="1"/>
    <col min="14869" max="14869" width="10" customWidth="1"/>
    <col min="14870" max="14870" width="10.140625" customWidth="1"/>
    <col min="14871" max="14871" width="10.42578125" customWidth="1"/>
    <col min="14872" max="14872" width="10" customWidth="1"/>
    <col min="14873" max="14873" width="10.140625" customWidth="1"/>
    <col min="15081" max="15081" width="24.42578125" bestFit="1" customWidth="1"/>
    <col min="15082" max="15082" width="9.5703125" customWidth="1"/>
    <col min="15083" max="15090" width="8.7109375" customWidth="1"/>
    <col min="15091" max="15102" width="9.140625" customWidth="1"/>
    <col min="15105" max="15105" width="9.140625" customWidth="1"/>
    <col min="15107" max="15108" width="9.140625" customWidth="1"/>
    <col min="15114" max="15114" width="9.140625" customWidth="1"/>
    <col min="15117" max="15123" width="9.140625" customWidth="1"/>
    <col min="15124" max="15124" width="10.42578125" customWidth="1"/>
    <col min="15125" max="15125" width="10" customWidth="1"/>
    <col min="15126" max="15126" width="10.140625" customWidth="1"/>
    <col min="15127" max="15127" width="10.42578125" customWidth="1"/>
    <col min="15128" max="15128" width="10" customWidth="1"/>
    <col min="15129" max="15129" width="10.140625" customWidth="1"/>
    <col min="15337" max="15337" width="24.42578125" bestFit="1" customWidth="1"/>
    <col min="15338" max="15338" width="9.5703125" customWidth="1"/>
    <col min="15339" max="15346" width="8.7109375" customWidth="1"/>
    <col min="15347" max="15358" width="9.140625" customWidth="1"/>
    <col min="15361" max="15361" width="9.140625" customWidth="1"/>
    <col min="15363" max="15364" width="9.140625" customWidth="1"/>
    <col min="15370" max="15370" width="9.140625" customWidth="1"/>
    <col min="15373" max="15379" width="9.140625" customWidth="1"/>
    <col min="15380" max="15380" width="10.42578125" customWidth="1"/>
    <col min="15381" max="15381" width="10" customWidth="1"/>
    <col min="15382" max="15382" width="10.140625" customWidth="1"/>
    <col min="15383" max="15383" width="10.42578125" customWidth="1"/>
    <col min="15384" max="15384" width="10" customWidth="1"/>
    <col min="15385" max="15385" width="10.140625" customWidth="1"/>
    <col min="15593" max="15593" width="24.42578125" bestFit="1" customWidth="1"/>
    <col min="15594" max="15594" width="9.5703125" customWidth="1"/>
    <col min="15595" max="15602" width="8.7109375" customWidth="1"/>
    <col min="15603" max="15614" width="9.140625" customWidth="1"/>
    <col min="15617" max="15617" width="9.140625" customWidth="1"/>
    <col min="15619" max="15620" width="9.140625" customWidth="1"/>
    <col min="15626" max="15626" width="9.140625" customWidth="1"/>
    <col min="15629" max="15635" width="9.140625" customWidth="1"/>
    <col min="15636" max="15636" width="10.42578125" customWidth="1"/>
    <col min="15637" max="15637" width="10" customWidth="1"/>
    <col min="15638" max="15638" width="10.140625" customWidth="1"/>
    <col min="15639" max="15639" width="10.42578125" customWidth="1"/>
    <col min="15640" max="15640" width="10" customWidth="1"/>
    <col min="15641" max="15641" width="10.140625" customWidth="1"/>
    <col min="15849" max="15849" width="24.42578125" bestFit="1" customWidth="1"/>
    <col min="15850" max="15850" width="9.5703125" customWidth="1"/>
    <col min="15851" max="15858" width="8.7109375" customWidth="1"/>
    <col min="15859" max="15870" width="9.140625" customWidth="1"/>
    <col min="15873" max="15873" width="9.140625" customWidth="1"/>
    <col min="15875" max="15876" width="9.140625" customWidth="1"/>
    <col min="15882" max="15882" width="9.140625" customWidth="1"/>
    <col min="15885" max="15891" width="9.140625" customWidth="1"/>
    <col min="15892" max="15892" width="10.42578125" customWidth="1"/>
    <col min="15893" max="15893" width="10" customWidth="1"/>
    <col min="15894" max="15894" width="10.140625" customWidth="1"/>
    <col min="15895" max="15895" width="10.42578125" customWidth="1"/>
    <col min="15896" max="15896" width="10" customWidth="1"/>
    <col min="15897" max="15897" width="10.140625" customWidth="1"/>
    <col min="16105" max="16105" width="24.42578125" bestFit="1" customWidth="1"/>
    <col min="16106" max="16106" width="9.5703125" customWidth="1"/>
    <col min="16107" max="16114" width="8.7109375" customWidth="1"/>
    <col min="16115" max="16126" width="9.140625" customWidth="1"/>
    <col min="16129" max="16129" width="9.140625" customWidth="1"/>
    <col min="16131" max="16132" width="9.140625" customWidth="1"/>
    <col min="16138" max="16138" width="9.140625" customWidth="1"/>
    <col min="16141" max="16147" width="9.140625" customWidth="1"/>
    <col min="16148" max="16148" width="10.42578125" customWidth="1"/>
    <col min="16149" max="16149" width="10" customWidth="1"/>
    <col min="16150" max="16150" width="10.140625" customWidth="1"/>
    <col min="16151" max="16151" width="10.42578125" customWidth="1"/>
    <col min="16152" max="16152" width="10" customWidth="1"/>
    <col min="16153" max="16153" width="10.140625" customWidth="1"/>
  </cols>
  <sheetData>
    <row r="1" spans="1:19" ht="18.75" customHeight="1" x14ac:dyDescent="0.25">
      <c r="A1" s="214" t="s">
        <v>44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5">
      <c r="A2" s="215"/>
      <c r="B2" s="217">
        <v>2018</v>
      </c>
      <c r="C2" s="218"/>
      <c r="D2" s="218"/>
      <c r="E2" s="218"/>
      <c r="F2" s="218"/>
      <c r="G2" s="218"/>
      <c r="H2" s="218"/>
      <c r="I2" s="218"/>
      <c r="J2" s="218"/>
      <c r="K2" s="217">
        <v>2019</v>
      </c>
      <c r="L2" s="218"/>
      <c r="M2" s="218"/>
      <c r="N2" s="218"/>
      <c r="O2" s="218"/>
      <c r="P2" s="218"/>
      <c r="Q2" s="218"/>
      <c r="R2" s="218"/>
      <c r="S2" s="218"/>
    </row>
    <row r="3" spans="1:19" ht="15.75" customHeight="1" x14ac:dyDescent="0.25">
      <c r="A3" s="216"/>
      <c r="B3" s="219" t="s">
        <v>4</v>
      </c>
      <c r="C3" s="219"/>
      <c r="D3" s="219"/>
      <c r="E3" s="219" t="s">
        <v>8</v>
      </c>
      <c r="F3" s="219"/>
      <c r="G3" s="219"/>
      <c r="H3" s="219" t="s">
        <v>9</v>
      </c>
      <c r="I3" s="219"/>
      <c r="J3" s="219"/>
      <c r="K3" s="219" t="s">
        <v>4</v>
      </c>
      <c r="L3" s="219"/>
      <c r="M3" s="219"/>
      <c r="N3" s="219" t="s">
        <v>8</v>
      </c>
      <c r="O3" s="219"/>
      <c r="P3" s="219"/>
      <c r="Q3" s="219" t="s">
        <v>9</v>
      </c>
      <c r="R3" s="219"/>
      <c r="S3" s="219"/>
    </row>
    <row r="4" spans="1:19" x14ac:dyDescent="0.25">
      <c r="A4" s="117"/>
      <c r="B4" s="118" t="s">
        <v>45</v>
      </c>
      <c r="C4" s="118" t="s">
        <v>46</v>
      </c>
      <c r="D4" s="119" t="s">
        <v>47</v>
      </c>
      <c r="E4" s="118" t="s">
        <v>45</v>
      </c>
      <c r="F4" s="118" t="s">
        <v>46</v>
      </c>
      <c r="G4" s="119" t="s">
        <v>47</v>
      </c>
      <c r="H4" s="118" t="s">
        <v>45</v>
      </c>
      <c r="I4" s="118" t="s">
        <v>46</v>
      </c>
      <c r="J4" s="119" t="s">
        <v>47</v>
      </c>
      <c r="K4" s="118" t="s">
        <v>45</v>
      </c>
      <c r="L4" s="118" t="s">
        <v>46</v>
      </c>
      <c r="M4" s="119" t="s">
        <v>47</v>
      </c>
      <c r="N4" s="118" t="s">
        <v>45</v>
      </c>
      <c r="O4" s="118" t="s">
        <v>46</v>
      </c>
      <c r="P4" s="119" t="s">
        <v>47</v>
      </c>
      <c r="Q4" s="118" t="s">
        <v>45</v>
      </c>
      <c r="R4" s="118" t="s">
        <v>46</v>
      </c>
      <c r="S4" s="119" t="s">
        <v>47</v>
      </c>
    </row>
    <row r="5" spans="1:19" ht="15.75" x14ac:dyDescent="0.25">
      <c r="A5" s="152" t="s">
        <v>48</v>
      </c>
      <c r="B5" s="120">
        <v>62.285605554777355</v>
      </c>
      <c r="C5" s="120">
        <v>69.119756086743266</v>
      </c>
      <c r="D5" s="121">
        <v>63.41917414019774</v>
      </c>
      <c r="E5" s="120">
        <v>39.65691259177391</v>
      </c>
      <c r="F5" s="120">
        <v>72.314959161482832</v>
      </c>
      <c r="G5" s="121">
        <v>45.073845607729652</v>
      </c>
      <c r="H5" s="120">
        <v>50.9</v>
      </c>
      <c r="I5" s="120">
        <v>70.7</v>
      </c>
      <c r="J5" s="121">
        <v>54.2</v>
      </c>
      <c r="K5" s="120">
        <v>65.682299925292995</v>
      </c>
      <c r="L5" s="120">
        <v>46.456275894096407</v>
      </c>
      <c r="M5" s="121">
        <v>62.493312974776941</v>
      </c>
      <c r="N5" s="120">
        <v>41.030001918984972</v>
      </c>
      <c r="O5" s="120">
        <v>55.48716303772305</v>
      </c>
      <c r="P5" s="121">
        <v>43.42798592620116</v>
      </c>
      <c r="Q5" s="120">
        <v>53.288050651403331</v>
      </c>
      <c r="R5" s="120">
        <v>50.996666667963943</v>
      </c>
      <c r="S5" s="121">
        <v>52.907982801183607</v>
      </c>
    </row>
    <row r="6" spans="1:19" ht="15.75" x14ac:dyDescent="0.25">
      <c r="A6" s="78" t="s">
        <v>49</v>
      </c>
      <c r="B6" s="120">
        <v>69.943501818783076</v>
      </c>
      <c r="C6" s="120">
        <v>54.025080769771037</v>
      </c>
      <c r="D6" s="121">
        <v>59.371317897902699</v>
      </c>
      <c r="E6" s="120">
        <v>38.5</v>
      </c>
      <c r="F6" s="120">
        <v>64.5</v>
      </c>
      <c r="G6" s="121">
        <v>55.8</v>
      </c>
      <c r="H6" s="120">
        <v>54.141645208497756</v>
      </c>
      <c r="I6" s="120">
        <v>59.31394746575107</v>
      </c>
      <c r="J6" s="121">
        <v>57.57681824417147</v>
      </c>
      <c r="K6" s="120">
        <v>70.259780753968258</v>
      </c>
      <c r="L6" s="120">
        <v>40.766979461401078</v>
      </c>
      <c r="M6" s="121">
        <v>50.672202397611713</v>
      </c>
      <c r="N6" s="120">
        <v>42.480540293040292</v>
      </c>
      <c r="O6" s="120">
        <v>64.603297431001963</v>
      </c>
      <c r="P6" s="121">
        <v>57.173320222618528</v>
      </c>
      <c r="Q6" s="120">
        <v>56.293422290186804</v>
      </c>
      <c r="R6" s="120">
        <v>52.538468567889673</v>
      </c>
      <c r="S6" s="121">
        <v>53.799578130374023</v>
      </c>
    </row>
    <row r="7" spans="1:19" ht="15.75" x14ac:dyDescent="0.25">
      <c r="A7" s="78" t="s">
        <v>50</v>
      </c>
      <c r="B7" s="122">
        <v>33.749933373590977</v>
      </c>
      <c r="C7" s="122">
        <v>49.692887424455684</v>
      </c>
      <c r="D7" s="123">
        <v>47.683197940898268</v>
      </c>
      <c r="E7" s="122">
        <v>15.9</v>
      </c>
      <c r="F7" s="122">
        <v>51.1</v>
      </c>
      <c r="G7" s="123">
        <v>46.7</v>
      </c>
      <c r="H7" s="122">
        <v>24.780393746496916</v>
      </c>
      <c r="I7" s="122">
        <v>50.4</v>
      </c>
      <c r="J7" s="123">
        <v>47.168397488266045</v>
      </c>
      <c r="K7" s="122">
        <v>35.311407809983898</v>
      </c>
      <c r="L7" s="122">
        <v>43.648055764594389</v>
      </c>
      <c r="M7" s="123">
        <v>42.597179391931668</v>
      </c>
      <c r="N7" s="122">
        <v>18.038040293040293</v>
      </c>
      <c r="O7" s="122">
        <v>43.497791613775256</v>
      </c>
      <c r="P7" s="123">
        <v>40.288462005220474</v>
      </c>
      <c r="Q7" s="122">
        <v>26.627007566658655</v>
      </c>
      <c r="R7" s="122">
        <v>43.572508594845537</v>
      </c>
      <c r="S7" s="123">
        <v>41.436443026237086</v>
      </c>
    </row>
    <row r="8" spans="1:19" ht="15.75" x14ac:dyDescent="0.25">
      <c r="A8" s="153" t="s">
        <v>71</v>
      </c>
      <c r="B8" s="155">
        <v>61.202386128928289</v>
      </c>
      <c r="C8" s="155">
        <v>55.356764416790746</v>
      </c>
      <c r="D8" s="156">
        <v>58.794151088646295</v>
      </c>
      <c r="E8" s="155">
        <v>38.200000000000003</v>
      </c>
      <c r="F8" s="155">
        <v>59</v>
      </c>
      <c r="G8" s="156">
        <v>46.8</v>
      </c>
      <c r="H8" s="155">
        <v>49.657538991954794</v>
      </c>
      <c r="I8" s="155">
        <v>57.173487882940435</v>
      </c>
      <c r="J8" s="156">
        <v>52.75390279576677</v>
      </c>
      <c r="K8" s="155">
        <v>64.284184824302173</v>
      </c>
      <c r="L8" s="155">
        <v>43.787317056656391</v>
      </c>
      <c r="M8" s="156">
        <v>55.840040196951449</v>
      </c>
      <c r="N8" s="155">
        <v>39.833286530032453</v>
      </c>
      <c r="O8" s="155">
        <v>50.564085448041581</v>
      </c>
      <c r="P8" s="156">
        <v>44.25407994383</v>
      </c>
      <c r="Q8" s="155">
        <v>51.991191759227341</v>
      </c>
      <c r="R8" s="155">
        <v>47.153250849271203</v>
      </c>
      <c r="S8" s="156">
        <v>49.998093437798374</v>
      </c>
    </row>
    <row r="9" spans="1:19" ht="15.75" x14ac:dyDescent="0.25">
      <c r="A9" s="154" t="s">
        <v>77</v>
      </c>
      <c r="B9" s="124">
        <v>28.522187499999998</v>
      </c>
      <c r="C9" s="151" t="s">
        <v>43</v>
      </c>
      <c r="D9" s="125" t="s">
        <v>43</v>
      </c>
      <c r="E9" s="151">
        <v>8.6999999999999993</v>
      </c>
      <c r="F9" s="151" t="s">
        <v>43</v>
      </c>
      <c r="G9" s="125" t="s">
        <v>43</v>
      </c>
      <c r="H9" s="124">
        <v>18.559999999999999</v>
      </c>
      <c r="I9" s="151" t="s">
        <v>43</v>
      </c>
      <c r="J9" s="125" t="s">
        <v>43</v>
      </c>
      <c r="K9" s="124">
        <v>29.270929783950617</v>
      </c>
      <c r="L9" s="151" t="s">
        <v>43</v>
      </c>
      <c r="M9" s="125" t="s">
        <v>43</v>
      </c>
      <c r="N9" s="124">
        <v>8.3642708642708641</v>
      </c>
      <c r="O9" s="151" t="s">
        <v>43</v>
      </c>
      <c r="P9" s="125" t="s">
        <v>43</v>
      </c>
      <c r="Q9" s="124">
        <v>17.369717784082425</v>
      </c>
      <c r="R9" s="151" t="s">
        <v>43</v>
      </c>
      <c r="S9" s="125" t="s">
        <v>43</v>
      </c>
    </row>
    <row r="11" spans="1:19" x14ac:dyDescent="0.25">
      <c r="B11" s="126"/>
      <c r="C11" s="126"/>
      <c r="K11" s="126"/>
      <c r="L11" s="126"/>
    </row>
    <row r="21" spans="20:23" x14ac:dyDescent="0.25">
      <c r="T21" s="127"/>
      <c r="W21" s="127"/>
    </row>
  </sheetData>
  <mergeCells count="10">
    <mergeCell ref="A1:S1"/>
    <mergeCell ref="A2:A3"/>
    <mergeCell ref="B2:J2"/>
    <mergeCell ref="B3:D3"/>
    <mergeCell ref="E3:G3"/>
    <mergeCell ref="H3:J3"/>
    <mergeCell ref="K2:S2"/>
    <mergeCell ref="K3:M3"/>
    <mergeCell ref="N3:P3"/>
    <mergeCell ref="Q3:S3"/>
  </mergeCells>
  <pageMargins left="0.25" right="0.25" top="0.75" bottom="0.75" header="0.3" footer="0.3"/>
  <pageSetup paperSize="8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GridLines="0" zoomScaleNormal="100" workbookViewId="0">
      <pane xSplit="1" ySplit="3" topLeftCell="B4" activePane="bottomRight" state="frozen"/>
      <selection activeCell="AF18" sqref="AF18"/>
      <selection pane="topRight" activeCell="AF18" sqref="AF18"/>
      <selection pane="bottomLeft" activeCell="AF18" sqref="AF18"/>
      <selection pane="bottomRight" activeCell="A4" sqref="A4:G4"/>
    </sheetView>
  </sheetViews>
  <sheetFormatPr defaultRowHeight="15" x14ac:dyDescent="0.25"/>
  <cols>
    <col min="1" max="1" width="27" customWidth="1"/>
    <col min="2" max="7" width="11.7109375" customWidth="1"/>
    <col min="8" max="9" width="12.7109375" customWidth="1"/>
    <col min="10" max="10" width="11.42578125" customWidth="1"/>
    <col min="11" max="11" width="11.85546875" customWidth="1"/>
    <col min="249" max="249" width="27" customWidth="1"/>
    <col min="250" max="262" width="11.7109375" customWidth="1"/>
    <col min="263" max="263" width="11.85546875" customWidth="1"/>
    <col min="264" max="265" width="12.7109375" customWidth="1"/>
    <col min="266" max="266" width="11.42578125" customWidth="1"/>
    <col min="267" max="267" width="11.85546875" customWidth="1"/>
    <col min="505" max="505" width="27" customWidth="1"/>
    <col min="506" max="518" width="11.7109375" customWidth="1"/>
    <col min="519" max="519" width="11.85546875" customWidth="1"/>
    <col min="520" max="521" width="12.7109375" customWidth="1"/>
    <col min="522" max="522" width="11.42578125" customWidth="1"/>
    <col min="523" max="523" width="11.85546875" customWidth="1"/>
    <col min="761" max="761" width="27" customWidth="1"/>
    <col min="762" max="774" width="11.7109375" customWidth="1"/>
    <col min="775" max="775" width="11.85546875" customWidth="1"/>
    <col min="776" max="777" width="12.7109375" customWidth="1"/>
    <col min="778" max="778" width="11.42578125" customWidth="1"/>
    <col min="779" max="779" width="11.85546875" customWidth="1"/>
    <col min="1017" max="1017" width="27" customWidth="1"/>
    <col min="1018" max="1030" width="11.7109375" customWidth="1"/>
    <col min="1031" max="1031" width="11.85546875" customWidth="1"/>
    <col min="1032" max="1033" width="12.7109375" customWidth="1"/>
    <col min="1034" max="1034" width="11.42578125" customWidth="1"/>
    <col min="1035" max="1035" width="11.85546875" customWidth="1"/>
    <col min="1273" max="1273" width="27" customWidth="1"/>
    <col min="1274" max="1286" width="11.7109375" customWidth="1"/>
    <col min="1287" max="1287" width="11.85546875" customWidth="1"/>
    <col min="1288" max="1289" width="12.7109375" customWidth="1"/>
    <col min="1290" max="1290" width="11.42578125" customWidth="1"/>
    <col min="1291" max="1291" width="11.85546875" customWidth="1"/>
    <col min="1529" max="1529" width="27" customWidth="1"/>
    <col min="1530" max="1542" width="11.7109375" customWidth="1"/>
    <col min="1543" max="1543" width="11.85546875" customWidth="1"/>
    <col min="1544" max="1545" width="12.7109375" customWidth="1"/>
    <col min="1546" max="1546" width="11.42578125" customWidth="1"/>
    <col min="1547" max="1547" width="11.85546875" customWidth="1"/>
    <col min="1785" max="1785" width="27" customWidth="1"/>
    <col min="1786" max="1798" width="11.7109375" customWidth="1"/>
    <col min="1799" max="1799" width="11.85546875" customWidth="1"/>
    <col min="1800" max="1801" width="12.7109375" customWidth="1"/>
    <col min="1802" max="1802" width="11.42578125" customWidth="1"/>
    <col min="1803" max="1803" width="11.85546875" customWidth="1"/>
    <col min="2041" max="2041" width="27" customWidth="1"/>
    <col min="2042" max="2054" width="11.7109375" customWidth="1"/>
    <col min="2055" max="2055" width="11.85546875" customWidth="1"/>
    <col min="2056" max="2057" width="12.7109375" customWidth="1"/>
    <col min="2058" max="2058" width="11.42578125" customWidth="1"/>
    <col min="2059" max="2059" width="11.85546875" customWidth="1"/>
    <col min="2297" max="2297" width="27" customWidth="1"/>
    <col min="2298" max="2310" width="11.7109375" customWidth="1"/>
    <col min="2311" max="2311" width="11.85546875" customWidth="1"/>
    <col min="2312" max="2313" width="12.7109375" customWidth="1"/>
    <col min="2314" max="2314" width="11.42578125" customWidth="1"/>
    <col min="2315" max="2315" width="11.85546875" customWidth="1"/>
    <col min="2553" max="2553" width="27" customWidth="1"/>
    <col min="2554" max="2566" width="11.7109375" customWidth="1"/>
    <col min="2567" max="2567" width="11.85546875" customWidth="1"/>
    <col min="2568" max="2569" width="12.7109375" customWidth="1"/>
    <col min="2570" max="2570" width="11.42578125" customWidth="1"/>
    <col min="2571" max="2571" width="11.85546875" customWidth="1"/>
    <col min="2809" max="2809" width="27" customWidth="1"/>
    <col min="2810" max="2822" width="11.7109375" customWidth="1"/>
    <col min="2823" max="2823" width="11.85546875" customWidth="1"/>
    <col min="2824" max="2825" width="12.7109375" customWidth="1"/>
    <col min="2826" max="2826" width="11.42578125" customWidth="1"/>
    <col min="2827" max="2827" width="11.85546875" customWidth="1"/>
    <col min="3065" max="3065" width="27" customWidth="1"/>
    <col min="3066" max="3078" width="11.7109375" customWidth="1"/>
    <col min="3079" max="3079" width="11.85546875" customWidth="1"/>
    <col min="3080" max="3081" width="12.7109375" customWidth="1"/>
    <col min="3082" max="3082" width="11.42578125" customWidth="1"/>
    <col min="3083" max="3083" width="11.85546875" customWidth="1"/>
    <col min="3321" max="3321" width="27" customWidth="1"/>
    <col min="3322" max="3334" width="11.7109375" customWidth="1"/>
    <col min="3335" max="3335" width="11.85546875" customWidth="1"/>
    <col min="3336" max="3337" width="12.7109375" customWidth="1"/>
    <col min="3338" max="3338" width="11.42578125" customWidth="1"/>
    <col min="3339" max="3339" width="11.85546875" customWidth="1"/>
    <col min="3577" max="3577" width="27" customWidth="1"/>
    <col min="3578" max="3590" width="11.7109375" customWidth="1"/>
    <col min="3591" max="3591" width="11.85546875" customWidth="1"/>
    <col min="3592" max="3593" width="12.7109375" customWidth="1"/>
    <col min="3594" max="3594" width="11.42578125" customWidth="1"/>
    <col min="3595" max="3595" width="11.85546875" customWidth="1"/>
    <col min="3833" max="3833" width="27" customWidth="1"/>
    <col min="3834" max="3846" width="11.7109375" customWidth="1"/>
    <col min="3847" max="3847" width="11.85546875" customWidth="1"/>
    <col min="3848" max="3849" width="12.7109375" customWidth="1"/>
    <col min="3850" max="3850" width="11.42578125" customWidth="1"/>
    <col min="3851" max="3851" width="11.85546875" customWidth="1"/>
    <col min="4089" max="4089" width="27" customWidth="1"/>
    <col min="4090" max="4102" width="11.7109375" customWidth="1"/>
    <col min="4103" max="4103" width="11.85546875" customWidth="1"/>
    <col min="4104" max="4105" width="12.7109375" customWidth="1"/>
    <col min="4106" max="4106" width="11.42578125" customWidth="1"/>
    <col min="4107" max="4107" width="11.85546875" customWidth="1"/>
    <col min="4345" max="4345" width="27" customWidth="1"/>
    <col min="4346" max="4358" width="11.7109375" customWidth="1"/>
    <col min="4359" max="4359" width="11.85546875" customWidth="1"/>
    <col min="4360" max="4361" width="12.7109375" customWidth="1"/>
    <col min="4362" max="4362" width="11.42578125" customWidth="1"/>
    <col min="4363" max="4363" width="11.85546875" customWidth="1"/>
    <col min="4601" max="4601" width="27" customWidth="1"/>
    <col min="4602" max="4614" width="11.7109375" customWidth="1"/>
    <col min="4615" max="4615" width="11.85546875" customWidth="1"/>
    <col min="4616" max="4617" width="12.7109375" customWidth="1"/>
    <col min="4618" max="4618" width="11.42578125" customWidth="1"/>
    <col min="4619" max="4619" width="11.85546875" customWidth="1"/>
    <col min="4857" max="4857" width="27" customWidth="1"/>
    <col min="4858" max="4870" width="11.7109375" customWidth="1"/>
    <col min="4871" max="4871" width="11.85546875" customWidth="1"/>
    <col min="4872" max="4873" width="12.7109375" customWidth="1"/>
    <col min="4874" max="4874" width="11.42578125" customWidth="1"/>
    <col min="4875" max="4875" width="11.85546875" customWidth="1"/>
    <col min="5113" max="5113" width="27" customWidth="1"/>
    <col min="5114" max="5126" width="11.7109375" customWidth="1"/>
    <col min="5127" max="5127" width="11.85546875" customWidth="1"/>
    <col min="5128" max="5129" width="12.7109375" customWidth="1"/>
    <col min="5130" max="5130" width="11.42578125" customWidth="1"/>
    <col min="5131" max="5131" width="11.85546875" customWidth="1"/>
    <col min="5369" max="5369" width="27" customWidth="1"/>
    <col min="5370" max="5382" width="11.7109375" customWidth="1"/>
    <col min="5383" max="5383" width="11.85546875" customWidth="1"/>
    <col min="5384" max="5385" width="12.7109375" customWidth="1"/>
    <col min="5386" max="5386" width="11.42578125" customWidth="1"/>
    <col min="5387" max="5387" width="11.85546875" customWidth="1"/>
    <col min="5625" max="5625" width="27" customWidth="1"/>
    <col min="5626" max="5638" width="11.7109375" customWidth="1"/>
    <col min="5639" max="5639" width="11.85546875" customWidth="1"/>
    <col min="5640" max="5641" width="12.7109375" customWidth="1"/>
    <col min="5642" max="5642" width="11.42578125" customWidth="1"/>
    <col min="5643" max="5643" width="11.85546875" customWidth="1"/>
    <col min="5881" max="5881" width="27" customWidth="1"/>
    <col min="5882" max="5894" width="11.7109375" customWidth="1"/>
    <col min="5895" max="5895" width="11.85546875" customWidth="1"/>
    <col min="5896" max="5897" width="12.7109375" customWidth="1"/>
    <col min="5898" max="5898" width="11.42578125" customWidth="1"/>
    <col min="5899" max="5899" width="11.85546875" customWidth="1"/>
    <col min="6137" max="6137" width="27" customWidth="1"/>
    <col min="6138" max="6150" width="11.7109375" customWidth="1"/>
    <col min="6151" max="6151" width="11.85546875" customWidth="1"/>
    <col min="6152" max="6153" width="12.7109375" customWidth="1"/>
    <col min="6154" max="6154" width="11.42578125" customWidth="1"/>
    <col min="6155" max="6155" width="11.85546875" customWidth="1"/>
    <col min="6393" max="6393" width="27" customWidth="1"/>
    <col min="6394" max="6406" width="11.7109375" customWidth="1"/>
    <col min="6407" max="6407" width="11.85546875" customWidth="1"/>
    <col min="6408" max="6409" width="12.7109375" customWidth="1"/>
    <col min="6410" max="6410" width="11.42578125" customWidth="1"/>
    <col min="6411" max="6411" width="11.85546875" customWidth="1"/>
    <col min="6649" max="6649" width="27" customWidth="1"/>
    <col min="6650" max="6662" width="11.7109375" customWidth="1"/>
    <col min="6663" max="6663" width="11.85546875" customWidth="1"/>
    <col min="6664" max="6665" width="12.7109375" customWidth="1"/>
    <col min="6666" max="6666" width="11.42578125" customWidth="1"/>
    <col min="6667" max="6667" width="11.85546875" customWidth="1"/>
    <col min="6905" max="6905" width="27" customWidth="1"/>
    <col min="6906" max="6918" width="11.7109375" customWidth="1"/>
    <col min="6919" max="6919" width="11.85546875" customWidth="1"/>
    <col min="6920" max="6921" width="12.7109375" customWidth="1"/>
    <col min="6922" max="6922" width="11.42578125" customWidth="1"/>
    <col min="6923" max="6923" width="11.85546875" customWidth="1"/>
    <col min="7161" max="7161" width="27" customWidth="1"/>
    <col min="7162" max="7174" width="11.7109375" customWidth="1"/>
    <col min="7175" max="7175" width="11.85546875" customWidth="1"/>
    <col min="7176" max="7177" width="12.7109375" customWidth="1"/>
    <col min="7178" max="7178" width="11.42578125" customWidth="1"/>
    <col min="7179" max="7179" width="11.85546875" customWidth="1"/>
    <col min="7417" max="7417" width="27" customWidth="1"/>
    <col min="7418" max="7430" width="11.7109375" customWidth="1"/>
    <col min="7431" max="7431" width="11.85546875" customWidth="1"/>
    <col min="7432" max="7433" width="12.7109375" customWidth="1"/>
    <col min="7434" max="7434" width="11.42578125" customWidth="1"/>
    <col min="7435" max="7435" width="11.85546875" customWidth="1"/>
    <col min="7673" max="7673" width="27" customWidth="1"/>
    <col min="7674" max="7686" width="11.7109375" customWidth="1"/>
    <col min="7687" max="7687" width="11.85546875" customWidth="1"/>
    <col min="7688" max="7689" width="12.7109375" customWidth="1"/>
    <col min="7690" max="7690" width="11.42578125" customWidth="1"/>
    <col min="7691" max="7691" width="11.85546875" customWidth="1"/>
    <col min="7929" max="7929" width="27" customWidth="1"/>
    <col min="7930" max="7942" width="11.7109375" customWidth="1"/>
    <col min="7943" max="7943" width="11.85546875" customWidth="1"/>
    <col min="7944" max="7945" width="12.7109375" customWidth="1"/>
    <col min="7946" max="7946" width="11.42578125" customWidth="1"/>
    <col min="7947" max="7947" width="11.85546875" customWidth="1"/>
    <col min="8185" max="8185" width="27" customWidth="1"/>
    <col min="8186" max="8198" width="11.7109375" customWidth="1"/>
    <col min="8199" max="8199" width="11.85546875" customWidth="1"/>
    <col min="8200" max="8201" width="12.7109375" customWidth="1"/>
    <col min="8202" max="8202" width="11.42578125" customWidth="1"/>
    <col min="8203" max="8203" width="11.85546875" customWidth="1"/>
    <col min="8441" max="8441" width="27" customWidth="1"/>
    <col min="8442" max="8454" width="11.7109375" customWidth="1"/>
    <col min="8455" max="8455" width="11.85546875" customWidth="1"/>
    <col min="8456" max="8457" width="12.7109375" customWidth="1"/>
    <col min="8458" max="8458" width="11.42578125" customWidth="1"/>
    <col min="8459" max="8459" width="11.85546875" customWidth="1"/>
    <col min="8697" max="8697" width="27" customWidth="1"/>
    <col min="8698" max="8710" width="11.7109375" customWidth="1"/>
    <col min="8711" max="8711" width="11.85546875" customWidth="1"/>
    <col min="8712" max="8713" width="12.7109375" customWidth="1"/>
    <col min="8714" max="8714" width="11.42578125" customWidth="1"/>
    <col min="8715" max="8715" width="11.85546875" customWidth="1"/>
    <col min="8953" max="8953" width="27" customWidth="1"/>
    <col min="8954" max="8966" width="11.7109375" customWidth="1"/>
    <col min="8967" max="8967" width="11.85546875" customWidth="1"/>
    <col min="8968" max="8969" width="12.7109375" customWidth="1"/>
    <col min="8970" max="8970" width="11.42578125" customWidth="1"/>
    <col min="8971" max="8971" width="11.85546875" customWidth="1"/>
    <col min="9209" max="9209" width="27" customWidth="1"/>
    <col min="9210" max="9222" width="11.7109375" customWidth="1"/>
    <col min="9223" max="9223" width="11.85546875" customWidth="1"/>
    <col min="9224" max="9225" width="12.7109375" customWidth="1"/>
    <col min="9226" max="9226" width="11.42578125" customWidth="1"/>
    <col min="9227" max="9227" width="11.85546875" customWidth="1"/>
    <col min="9465" max="9465" width="27" customWidth="1"/>
    <col min="9466" max="9478" width="11.7109375" customWidth="1"/>
    <col min="9479" max="9479" width="11.85546875" customWidth="1"/>
    <col min="9480" max="9481" width="12.7109375" customWidth="1"/>
    <col min="9482" max="9482" width="11.42578125" customWidth="1"/>
    <col min="9483" max="9483" width="11.85546875" customWidth="1"/>
    <col min="9721" max="9721" width="27" customWidth="1"/>
    <col min="9722" max="9734" width="11.7109375" customWidth="1"/>
    <col min="9735" max="9735" width="11.85546875" customWidth="1"/>
    <col min="9736" max="9737" width="12.7109375" customWidth="1"/>
    <col min="9738" max="9738" width="11.42578125" customWidth="1"/>
    <col min="9739" max="9739" width="11.85546875" customWidth="1"/>
    <col min="9977" max="9977" width="27" customWidth="1"/>
    <col min="9978" max="9990" width="11.7109375" customWidth="1"/>
    <col min="9991" max="9991" width="11.85546875" customWidth="1"/>
    <col min="9992" max="9993" width="12.7109375" customWidth="1"/>
    <col min="9994" max="9994" width="11.42578125" customWidth="1"/>
    <col min="9995" max="9995" width="11.85546875" customWidth="1"/>
    <col min="10233" max="10233" width="27" customWidth="1"/>
    <col min="10234" max="10246" width="11.7109375" customWidth="1"/>
    <col min="10247" max="10247" width="11.85546875" customWidth="1"/>
    <col min="10248" max="10249" width="12.7109375" customWidth="1"/>
    <col min="10250" max="10250" width="11.42578125" customWidth="1"/>
    <col min="10251" max="10251" width="11.85546875" customWidth="1"/>
    <col min="10489" max="10489" width="27" customWidth="1"/>
    <col min="10490" max="10502" width="11.7109375" customWidth="1"/>
    <col min="10503" max="10503" width="11.85546875" customWidth="1"/>
    <col min="10504" max="10505" width="12.7109375" customWidth="1"/>
    <col min="10506" max="10506" width="11.42578125" customWidth="1"/>
    <col min="10507" max="10507" width="11.85546875" customWidth="1"/>
    <col min="10745" max="10745" width="27" customWidth="1"/>
    <col min="10746" max="10758" width="11.7109375" customWidth="1"/>
    <col min="10759" max="10759" width="11.85546875" customWidth="1"/>
    <col min="10760" max="10761" width="12.7109375" customWidth="1"/>
    <col min="10762" max="10762" width="11.42578125" customWidth="1"/>
    <col min="10763" max="10763" width="11.85546875" customWidth="1"/>
    <col min="11001" max="11001" width="27" customWidth="1"/>
    <col min="11002" max="11014" width="11.7109375" customWidth="1"/>
    <col min="11015" max="11015" width="11.85546875" customWidth="1"/>
    <col min="11016" max="11017" width="12.7109375" customWidth="1"/>
    <col min="11018" max="11018" width="11.42578125" customWidth="1"/>
    <col min="11019" max="11019" width="11.85546875" customWidth="1"/>
    <col min="11257" max="11257" width="27" customWidth="1"/>
    <col min="11258" max="11270" width="11.7109375" customWidth="1"/>
    <col min="11271" max="11271" width="11.85546875" customWidth="1"/>
    <col min="11272" max="11273" width="12.7109375" customWidth="1"/>
    <col min="11274" max="11274" width="11.42578125" customWidth="1"/>
    <col min="11275" max="11275" width="11.85546875" customWidth="1"/>
    <col min="11513" max="11513" width="27" customWidth="1"/>
    <col min="11514" max="11526" width="11.7109375" customWidth="1"/>
    <col min="11527" max="11527" width="11.85546875" customWidth="1"/>
    <col min="11528" max="11529" width="12.7109375" customWidth="1"/>
    <col min="11530" max="11530" width="11.42578125" customWidth="1"/>
    <col min="11531" max="11531" width="11.85546875" customWidth="1"/>
    <col min="11769" max="11769" width="27" customWidth="1"/>
    <col min="11770" max="11782" width="11.7109375" customWidth="1"/>
    <col min="11783" max="11783" width="11.85546875" customWidth="1"/>
    <col min="11784" max="11785" width="12.7109375" customWidth="1"/>
    <col min="11786" max="11786" width="11.42578125" customWidth="1"/>
    <col min="11787" max="11787" width="11.85546875" customWidth="1"/>
    <col min="12025" max="12025" width="27" customWidth="1"/>
    <col min="12026" max="12038" width="11.7109375" customWidth="1"/>
    <col min="12039" max="12039" width="11.85546875" customWidth="1"/>
    <col min="12040" max="12041" width="12.7109375" customWidth="1"/>
    <col min="12042" max="12042" width="11.42578125" customWidth="1"/>
    <col min="12043" max="12043" width="11.85546875" customWidth="1"/>
    <col min="12281" max="12281" width="27" customWidth="1"/>
    <col min="12282" max="12294" width="11.7109375" customWidth="1"/>
    <col min="12295" max="12295" width="11.85546875" customWidth="1"/>
    <col min="12296" max="12297" width="12.7109375" customWidth="1"/>
    <col min="12298" max="12298" width="11.42578125" customWidth="1"/>
    <col min="12299" max="12299" width="11.85546875" customWidth="1"/>
    <col min="12537" max="12537" width="27" customWidth="1"/>
    <col min="12538" max="12550" width="11.7109375" customWidth="1"/>
    <col min="12551" max="12551" width="11.85546875" customWidth="1"/>
    <col min="12552" max="12553" width="12.7109375" customWidth="1"/>
    <col min="12554" max="12554" width="11.42578125" customWidth="1"/>
    <col min="12555" max="12555" width="11.85546875" customWidth="1"/>
    <col min="12793" max="12793" width="27" customWidth="1"/>
    <col min="12794" max="12806" width="11.7109375" customWidth="1"/>
    <col min="12807" max="12807" width="11.85546875" customWidth="1"/>
    <col min="12808" max="12809" width="12.7109375" customWidth="1"/>
    <col min="12810" max="12810" width="11.42578125" customWidth="1"/>
    <col min="12811" max="12811" width="11.85546875" customWidth="1"/>
    <col min="13049" max="13049" width="27" customWidth="1"/>
    <col min="13050" max="13062" width="11.7109375" customWidth="1"/>
    <col min="13063" max="13063" width="11.85546875" customWidth="1"/>
    <col min="13064" max="13065" width="12.7109375" customWidth="1"/>
    <col min="13066" max="13066" width="11.42578125" customWidth="1"/>
    <col min="13067" max="13067" width="11.85546875" customWidth="1"/>
    <col min="13305" max="13305" width="27" customWidth="1"/>
    <col min="13306" max="13318" width="11.7109375" customWidth="1"/>
    <col min="13319" max="13319" width="11.85546875" customWidth="1"/>
    <col min="13320" max="13321" width="12.7109375" customWidth="1"/>
    <col min="13322" max="13322" width="11.42578125" customWidth="1"/>
    <col min="13323" max="13323" width="11.85546875" customWidth="1"/>
    <col min="13561" max="13561" width="27" customWidth="1"/>
    <col min="13562" max="13574" width="11.7109375" customWidth="1"/>
    <col min="13575" max="13575" width="11.85546875" customWidth="1"/>
    <col min="13576" max="13577" width="12.7109375" customWidth="1"/>
    <col min="13578" max="13578" width="11.42578125" customWidth="1"/>
    <col min="13579" max="13579" width="11.85546875" customWidth="1"/>
    <col min="13817" max="13817" width="27" customWidth="1"/>
    <col min="13818" max="13830" width="11.7109375" customWidth="1"/>
    <col min="13831" max="13831" width="11.85546875" customWidth="1"/>
    <col min="13832" max="13833" width="12.7109375" customWidth="1"/>
    <col min="13834" max="13834" width="11.42578125" customWidth="1"/>
    <col min="13835" max="13835" width="11.85546875" customWidth="1"/>
    <col min="14073" max="14073" width="27" customWidth="1"/>
    <col min="14074" max="14086" width="11.7109375" customWidth="1"/>
    <col min="14087" max="14087" width="11.85546875" customWidth="1"/>
    <col min="14088" max="14089" width="12.7109375" customWidth="1"/>
    <col min="14090" max="14090" width="11.42578125" customWidth="1"/>
    <col min="14091" max="14091" width="11.85546875" customWidth="1"/>
    <col min="14329" max="14329" width="27" customWidth="1"/>
    <col min="14330" max="14342" width="11.7109375" customWidth="1"/>
    <col min="14343" max="14343" width="11.85546875" customWidth="1"/>
    <col min="14344" max="14345" width="12.7109375" customWidth="1"/>
    <col min="14346" max="14346" width="11.42578125" customWidth="1"/>
    <col min="14347" max="14347" width="11.85546875" customWidth="1"/>
    <col min="14585" max="14585" width="27" customWidth="1"/>
    <col min="14586" max="14598" width="11.7109375" customWidth="1"/>
    <col min="14599" max="14599" width="11.85546875" customWidth="1"/>
    <col min="14600" max="14601" width="12.7109375" customWidth="1"/>
    <col min="14602" max="14602" width="11.42578125" customWidth="1"/>
    <col min="14603" max="14603" width="11.85546875" customWidth="1"/>
    <col min="14841" max="14841" width="27" customWidth="1"/>
    <col min="14842" max="14854" width="11.7109375" customWidth="1"/>
    <col min="14855" max="14855" width="11.85546875" customWidth="1"/>
    <col min="14856" max="14857" width="12.7109375" customWidth="1"/>
    <col min="14858" max="14858" width="11.42578125" customWidth="1"/>
    <col min="14859" max="14859" width="11.85546875" customWidth="1"/>
    <col min="15097" max="15097" width="27" customWidth="1"/>
    <col min="15098" max="15110" width="11.7109375" customWidth="1"/>
    <col min="15111" max="15111" width="11.85546875" customWidth="1"/>
    <col min="15112" max="15113" width="12.7109375" customWidth="1"/>
    <col min="15114" max="15114" width="11.42578125" customWidth="1"/>
    <col min="15115" max="15115" width="11.85546875" customWidth="1"/>
    <col min="15353" max="15353" width="27" customWidth="1"/>
    <col min="15354" max="15366" width="11.7109375" customWidth="1"/>
    <col min="15367" max="15367" width="11.85546875" customWidth="1"/>
    <col min="15368" max="15369" width="12.7109375" customWidth="1"/>
    <col min="15370" max="15370" width="11.42578125" customWidth="1"/>
    <col min="15371" max="15371" width="11.85546875" customWidth="1"/>
    <col min="15609" max="15609" width="27" customWidth="1"/>
    <col min="15610" max="15622" width="11.7109375" customWidth="1"/>
    <col min="15623" max="15623" width="11.85546875" customWidth="1"/>
    <col min="15624" max="15625" width="12.7109375" customWidth="1"/>
    <col min="15626" max="15626" width="11.42578125" customWidth="1"/>
    <col min="15627" max="15627" width="11.85546875" customWidth="1"/>
    <col min="15865" max="15865" width="27" customWidth="1"/>
    <col min="15866" max="15878" width="11.7109375" customWidth="1"/>
    <col min="15879" max="15879" width="11.85546875" customWidth="1"/>
    <col min="15880" max="15881" width="12.7109375" customWidth="1"/>
    <col min="15882" max="15882" width="11.42578125" customWidth="1"/>
    <col min="15883" max="15883" width="11.85546875" customWidth="1"/>
    <col min="16121" max="16121" width="27" customWidth="1"/>
    <col min="16122" max="16134" width="11.7109375" customWidth="1"/>
    <col min="16135" max="16135" width="11.85546875" customWidth="1"/>
    <col min="16136" max="16137" width="12.7109375" customWidth="1"/>
    <col min="16138" max="16138" width="11.42578125" customWidth="1"/>
    <col min="16139" max="16139" width="11.85546875" customWidth="1"/>
  </cols>
  <sheetData>
    <row r="1" spans="1:8" ht="18.75" customHeight="1" x14ac:dyDescent="0.25">
      <c r="A1" s="204" t="s">
        <v>51</v>
      </c>
      <c r="B1" s="205"/>
      <c r="C1" s="205"/>
      <c r="D1" s="205"/>
      <c r="E1" s="205"/>
      <c r="F1" s="205"/>
      <c r="G1" s="206"/>
    </row>
    <row r="2" spans="1:8" ht="18.75" customHeight="1" x14ac:dyDescent="0.25">
      <c r="A2" s="210"/>
      <c r="B2" s="229">
        <v>2018</v>
      </c>
      <c r="C2" s="226"/>
      <c r="D2" s="230"/>
      <c r="E2" s="226">
        <v>2019</v>
      </c>
      <c r="F2" s="226"/>
      <c r="G2" s="227"/>
    </row>
    <row r="3" spans="1:8" ht="18.75" customHeight="1" x14ac:dyDescent="0.25">
      <c r="A3" s="228"/>
      <c r="B3" s="178" t="s">
        <v>4</v>
      </c>
      <c r="C3" s="178" t="s">
        <v>8</v>
      </c>
      <c r="D3" s="178" t="s">
        <v>9</v>
      </c>
      <c r="E3" s="179" t="s">
        <v>4</v>
      </c>
      <c r="F3" s="178" t="s">
        <v>8</v>
      </c>
      <c r="G3" s="150" t="s">
        <v>9</v>
      </c>
    </row>
    <row r="4" spans="1:8" ht="15.75" x14ac:dyDescent="0.25">
      <c r="A4" s="220" t="s">
        <v>52</v>
      </c>
      <c r="B4" s="221"/>
      <c r="C4" s="221"/>
      <c r="D4" s="221"/>
      <c r="E4" s="221"/>
      <c r="F4" s="221"/>
      <c r="G4" s="222"/>
    </row>
    <row r="5" spans="1:8" ht="15.75" x14ac:dyDescent="0.25">
      <c r="A5" s="170" t="s">
        <v>53</v>
      </c>
      <c r="B5" s="128">
        <v>1479845.3459999999</v>
      </c>
      <c r="C5" s="128">
        <v>1409063.689</v>
      </c>
      <c r="D5" s="128">
        <v>2888909.0350000001</v>
      </c>
      <c r="E5" s="128">
        <v>1645400.3640000001</v>
      </c>
      <c r="F5" s="128">
        <v>1385116.361</v>
      </c>
      <c r="G5" s="128">
        <f>E5+F5</f>
        <v>3030516.7250000001</v>
      </c>
      <c r="H5" s="9"/>
    </row>
    <row r="6" spans="1:8" ht="15.75" x14ac:dyDescent="0.25">
      <c r="A6" s="152" t="s">
        <v>54</v>
      </c>
      <c r="B6" s="129">
        <v>7530156.9810000006</v>
      </c>
      <c r="C6" s="129">
        <v>5938215.3669999996</v>
      </c>
      <c r="D6" s="129">
        <v>13468372.348000001</v>
      </c>
      <c r="E6" s="129">
        <v>7006049.8530000001</v>
      </c>
      <c r="F6" s="129">
        <v>5668402.5779999997</v>
      </c>
      <c r="G6" s="129">
        <f t="shared" ref="G6:G9" si="0">E6+F6</f>
        <v>12674452.431</v>
      </c>
    </row>
    <row r="7" spans="1:8" ht="15.75" x14ac:dyDescent="0.25">
      <c r="A7" s="152" t="s">
        <v>55</v>
      </c>
      <c r="B7" s="129">
        <v>283396.67200000002</v>
      </c>
      <c r="C7" s="129">
        <v>271974.44500000001</v>
      </c>
      <c r="D7" s="129">
        <v>555371.11699999997</v>
      </c>
      <c r="E7" s="129">
        <v>172327.76499999998</v>
      </c>
      <c r="F7" s="129">
        <v>196980.883</v>
      </c>
      <c r="G7" s="129">
        <f t="shared" si="0"/>
        <v>369308.64799999999</v>
      </c>
    </row>
    <row r="8" spans="1:8" ht="15.75" x14ac:dyDescent="0.25">
      <c r="A8" s="152" t="s">
        <v>56</v>
      </c>
      <c r="B8" s="129">
        <v>215823.60599999997</v>
      </c>
      <c r="C8" s="129">
        <v>172547.48499999999</v>
      </c>
      <c r="D8" s="129">
        <v>388371.09100000001</v>
      </c>
      <c r="E8" s="129">
        <v>277841.29399999999</v>
      </c>
      <c r="F8" s="129">
        <v>95734.318999999989</v>
      </c>
      <c r="G8" s="129">
        <f t="shared" si="0"/>
        <v>373575.61300000001</v>
      </c>
    </row>
    <row r="9" spans="1:8" ht="15.75" x14ac:dyDescent="0.25">
      <c r="A9" s="152" t="s">
        <v>57</v>
      </c>
      <c r="B9" s="130">
        <v>42022.86</v>
      </c>
      <c r="C9" s="130">
        <v>34262.781999999999</v>
      </c>
      <c r="D9" s="130">
        <v>76285.642000000007</v>
      </c>
      <c r="E9" s="130">
        <v>30916.66</v>
      </c>
      <c r="F9" s="130">
        <v>36880.825000000004</v>
      </c>
      <c r="G9" s="130">
        <f t="shared" si="0"/>
        <v>67797.485000000001</v>
      </c>
    </row>
    <row r="10" spans="1:8" ht="15.75" x14ac:dyDescent="0.25">
      <c r="A10" s="171" t="s">
        <v>58</v>
      </c>
      <c r="B10" s="172">
        <f>SUM(B5:B9)</f>
        <v>9551245.4649999999</v>
      </c>
      <c r="C10" s="172">
        <v>7826063.7680000002</v>
      </c>
      <c r="D10" s="172">
        <v>17377309.232999999</v>
      </c>
      <c r="E10" s="172">
        <f>SUM(E5:E9)</f>
        <v>9132535.9360000007</v>
      </c>
      <c r="F10" s="172">
        <f t="shared" ref="F10:G10" si="1">SUM(F5:F9)</f>
        <v>7383114.966</v>
      </c>
      <c r="G10" s="172">
        <f t="shared" si="1"/>
        <v>16515650.901999999</v>
      </c>
      <c r="H10" s="9"/>
    </row>
    <row r="11" spans="1:8" ht="15.75" customHeight="1" x14ac:dyDescent="0.25">
      <c r="A11" s="223" t="s">
        <v>59</v>
      </c>
      <c r="B11" s="224"/>
      <c r="C11" s="224"/>
      <c r="D11" s="224"/>
      <c r="E11" s="224"/>
      <c r="F11" s="224"/>
      <c r="G11" s="225"/>
    </row>
    <row r="12" spans="1:8" ht="15.75" x14ac:dyDescent="0.25">
      <c r="A12" s="170" t="s">
        <v>60</v>
      </c>
      <c r="B12" s="131">
        <v>1427.5440000000001</v>
      </c>
      <c r="C12" s="131">
        <v>1349.4146666666668</v>
      </c>
      <c r="D12" s="131">
        <v>1388.4793333333332</v>
      </c>
      <c r="E12" s="131">
        <v>1504.5796666666665</v>
      </c>
      <c r="F12" s="131">
        <v>1272.0456666666664</v>
      </c>
      <c r="G12" s="131">
        <v>1388.3126666666667</v>
      </c>
    </row>
    <row r="13" spans="1:8" ht="15.75" x14ac:dyDescent="0.25">
      <c r="A13" s="152" t="s">
        <v>61</v>
      </c>
      <c r="B13" s="132">
        <v>1293.7819999999981</v>
      </c>
      <c r="C13" s="132">
        <v>1299.1639999999963</v>
      </c>
      <c r="D13" s="132">
        <v>1296.4729999999972</v>
      </c>
      <c r="E13" s="132">
        <v>1342.9243333333313</v>
      </c>
      <c r="F13" s="132">
        <v>1214.3169999999968</v>
      </c>
      <c r="G13" s="132">
        <v>1278.620666666664</v>
      </c>
    </row>
    <row r="14" spans="1:8" ht="15.75" x14ac:dyDescent="0.25">
      <c r="A14" s="152" t="s">
        <v>78</v>
      </c>
      <c r="B14" s="132">
        <v>832.84400000000005</v>
      </c>
      <c r="C14" s="132">
        <v>497.65566666666666</v>
      </c>
      <c r="D14" s="132">
        <v>665.2498333333333</v>
      </c>
      <c r="E14" s="132">
        <v>1068.5363333333335</v>
      </c>
      <c r="F14" s="132">
        <v>649.971</v>
      </c>
      <c r="G14" s="132">
        <v>859.25366666666673</v>
      </c>
    </row>
    <row r="15" spans="1:8" ht="15.75" x14ac:dyDescent="0.25">
      <c r="A15" s="152" t="s">
        <v>62</v>
      </c>
      <c r="B15" s="132">
        <v>862.64133333333371</v>
      </c>
      <c r="C15" s="132">
        <v>742.08633333333341</v>
      </c>
      <c r="D15" s="132">
        <v>802.36383333333356</v>
      </c>
      <c r="E15" s="132">
        <v>794.14600000000041</v>
      </c>
      <c r="F15" s="132">
        <v>722.05233333333342</v>
      </c>
      <c r="G15" s="132">
        <v>758.09916666666686</v>
      </c>
    </row>
    <row r="16" spans="1:8" ht="15.75" x14ac:dyDescent="0.25">
      <c r="A16" s="152" t="s">
        <v>63</v>
      </c>
      <c r="B16" s="189">
        <v>1267.4393333333333</v>
      </c>
      <c r="C16" s="189">
        <v>1664.532666666667</v>
      </c>
      <c r="D16" s="189">
        <v>1465.9860000000001</v>
      </c>
      <c r="E16" s="133">
        <v>1002.9290000000001</v>
      </c>
      <c r="F16" s="133">
        <v>1418.5006666666668</v>
      </c>
      <c r="G16" s="133">
        <v>1210.7148333333334</v>
      </c>
      <c r="H16" s="1"/>
    </row>
    <row r="17" spans="1:16" ht="15.75" x14ac:dyDescent="0.25">
      <c r="A17" s="171" t="s">
        <v>58</v>
      </c>
      <c r="B17" s="173">
        <f>SUM(B12:B16)</f>
        <v>5684.250666666665</v>
      </c>
      <c r="C17" s="173">
        <v>5552.8533333333289</v>
      </c>
      <c r="D17" s="173">
        <v>5618.5519999999979</v>
      </c>
      <c r="E17" s="173">
        <f>SUM(E12:E16)</f>
        <v>5713.1153333333323</v>
      </c>
      <c r="F17" s="173">
        <f t="shared" ref="F17:G17" si="2">SUM(F12:F16)</f>
        <v>5276.8866666666636</v>
      </c>
      <c r="G17" s="173">
        <f t="shared" si="2"/>
        <v>5495.0009999999975</v>
      </c>
    </row>
    <row r="18" spans="1:16" x14ac:dyDescent="0.25">
      <c r="A18" s="134"/>
      <c r="B18" s="135"/>
      <c r="E18" s="135"/>
      <c r="P18" s="136"/>
    </row>
    <row r="19" spans="1:16" x14ac:dyDescent="0.25">
      <c r="D19" s="9"/>
      <c r="G19" s="9"/>
    </row>
    <row r="30" spans="1:16" x14ac:dyDescent="0.25">
      <c r="B30" s="9"/>
      <c r="E30" s="9"/>
    </row>
  </sheetData>
  <mergeCells count="6">
    <mergeCell ref="A1:G1"/>
    <mergeCell ref="A4:G4"/>
    <mergeCell ref="A11:G11"/>
    <mergeCell ref="E2:G2"/>
    <mergeCell ref="A2:A3"/>
    <mergeCell ref="B2:D2"/>
  </mergeCells>
  <pageMargins left="0.7" right="0.7" top="0.75" bottom="0.75" header="0.3" footer="0.3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zoomScaleNormal="100" workbookViewId="0">
      <selection activeCell="G9" sqref="G9"/>
    </sheetView>
  </sheetViews>
  <sheetFormatPr defaultRowHeight="15" x14ac:dyDescent="0.25"/>
  <cols>
    <col min="1" max="1" width="18.42578125" customWidth="1"/>
    <col min="2" max="7" width="10.7109375" customWidth="1"/>
    <col min="8" max="8" width="12.85546875" customWidth="1"/>
    <col min="9" max="9" width="12.140625" customWidth="1"/>
    <col min="10" max="10" width="12.85546875" customWidth="1"/>
    <col min="11" max="11" width="12.140625" customWidth="1"/>
    <col min="249" max="249" width="18.42578125" customWidth="1"/>
    <col min="250" max="263" width="10.7109375" customWidth="1"/>
    <col min="264" max="264" width="12.85546875" customWidth="1"/>
    <col min="265" max="265" width="12.140625" customWidth="1"/>
    <col min="266" max="266" width="12.85546875" customWidth="1"/>
    <col min="267" max="267" width="12.140625" customWidth="1"/>
    <col min="505" max="505" width="18.42578125" customWidth="1"/>
    <col min="506" max="519" width="10.7109375" customWidth="1"/>
    <col min="520" max="520" width="12.85546875" customWidth="1"/>
    <col min="521" max="521" width="12.140625" customWidth="1"/>
    <col min="522" max="522" width="12.85546875" customWidth="1"/>
    <col min="523" max="523" width="12.140625" customWidth="1"/>
    <col min="761" max="761" width="18.42578125" customWidth="1"/>
    <col min="762" max="775" width="10.7109375" customWidth="1"/>
    <col min="776" max="776" width="12.85546875" customWidth="1"/>
    <col min="777" max="777" width="12.140625" customWidth="1"/>
    <col min="778" max="778" width="12.85546875" customWidth="1"/>
    <col min="779" max="779" width="12.140625" customWidth="1"/>
    <col min="1017" max="1017" width="18.42578125" customWidth="1"/>
    <col min="1018" max="1031" width="10.7109375" customWidth="1"/>
    <col min="1032" max="1032" width="12.85546875" customWidth="1"/>
    <col min="1033" max="1033" width="12.140625" customWidth="1"/>
    <col min="1034" max="1034" width="12.85546875" customWidth="1"/>
    <col min="1035" max="1035" width="12.140625" customWidth="1"/>
    <col min="1273" max="1273" width="18.42578125" customWidth="1"/>
    <col min="1274" max="1287" width="10.7109375" customWidth="1"/>
    <col min="1288" max="1288" width="12.85546875" customWidth="1"/>
    <col min="1289" max="1289" width="12.140625" customWidth="1"/>
    <col min="1290" max="1290" width="12.85546875" customWidth="1"/>
    <col min="1291" max="1291" width="12.140625" customWidth="1"/>
    <col min="1529" max="1529" width="18.42578125" customWidth="1"/>
    <col min="1530" max="1543" width="10.7109375" customWidth="1"/>
    <col min="1544" max="1544" width="12.85546875" customWidth="1"/>
    <col min="1545" max="1545" width="12.140625" customWidth="1"/>
    <col min="1546" max="1546" width="12.85546875" customWidth="1"/>
    <col min="1547" max="1547" width="12.140625" customWidth="1"/>
    <col min="1785" max="1785" width="18.42578125" customWidth="1"/>
    <col min="1786" max="1799" width="10.7109375" customWidth="1"/>
    <col min="1800" max="1800" width="12.85546875" customWidth="1"/>
    <col min="1801" max="1801" width="12.140625" customWidth="1"/>
    <col min="1802" max="1802" width="12.85546875" customWidth="1"/>
    <col min="1803" max="1803" width="12.140625" customWidth="1"/>
    <col min="2041" max="2041" width="18.42578125" customWidth="1"/>
    <col min="2042" max="2055" width="10.7109375" customWidth="1"/>
    <col min="2056" max="2056" width="12.85546875" customWidth="1"/>
    <col min="2057" max="2057" width="12.140625" customWidth="1"/>
    <col min="2058" max="2058" width="12.85546875" customWidth="1"/>
    <col min="2059" max="2059" width="12.140625" customWidth="1"/>
    <col min="2297" max="2297" width="18.42578125" customWidth="1"/>
    <col min="2298" max="2311" width="10.7109375" customWidth="1"/>
    <col min="2312" max="2312" width="12.85546875" customWidth="1"/>
    <col min="2313" max="2313" width="12.140625" customWidth="1"/>
    <col min="2314" max="2314" width="12.85546875" customWidth="1"/>
    <col min="2315" max="2315" width="12.140625" customWidth="1"/>
    <col min="2553" max="2553" width="18.42578125" customWidth="1"/>
    <col min="2554" max="2567" width="10.7109375" customWidth="1"/>
    <col min="2568" max="2568" width="12.85546875" customWidth="1"/>
    <col min="2569" max="2569" width="12.140625" customWidth="1"/>
    <col min="2570" max="2570" width="12.85546875" customWidth="1"/>
    <col min="2571" max="2571" width="12.140625" customWidth="1"/>
    <col min="2809" max="2809" width="18.42578125" customWidth="1"/>
    <col min="2810" max="2823" width="10.7109375" customWidth="1"/>
    <col min="2824" max="2824" width="12.85546875" customWidth="1"/>
    <col min="2825" max="2825" width="12.140625" customWidth="1"/>
    <col min="2826" max="2826" width="12.85546875" customWidth="1"/>
    <col min="2827" max="2827" width="12.140625" customWidth="1"/>
    <col min="3065" max="3065" width="18.42578125" customWidth="1"/>
    <col min="3066" max="3079" width="10.7109375" customWidth="1"/>
    <col min="3080" max="3080" width="12.85546875" customWidth="1"/>
    <col min="3081" max="3081" width="12.140625" customWidth="1"/>
    <col min="3082" max="3082" width="12.85546875" customWidth="1"/>
    <col min="3083" max="3083" width="12.140625" customWidth="1"/>
    <col min="3321" max="3321" width="18.42578125" customWidth="1"/>
    <col min="3322" max="3335" width="10.7109375" customWidth="1"/>
    <col min="3336" max="3336" width="12.85546875" customWidth="1"/>
    <col min="3337" max="3337" width="12.140625" customWidth="1"/>
    <col min="3338" max="3338" width="12.85546875" customWidth="1"/>
    <col min="3339" max="3339" width="12.140625" customWidth="1"/>
    <col min="3577" max="3577" width="18.42578125" customWidth="1"/>
    <col min="3578" max="3591" width="10.7109375" customWidth="1"/>
    <col min="3592" max="3592" width="12.85546875" customWidth="1"/>
    <col min="3593" max="3593" width="12.140625" customWidth="1"/>
    <col min="3594" max="3594" width="12.85546875" customWidth="1"/>
    <col min="3595" max="3595" width="12.140625" customWidth="1"/>
    <col min="3833" max="3833" width="18.42578125" customWidth="1"/>
    <col min="3834" max="3847" width="10.7109375" customWidth="1"/>
    <col min="3848" max="3848" width="12.85546875" customWidth="1"/>
    <col min="3849" max="3849" width="12.140625" customWidth="1"/>
    <col min="3850" max="3850" width="12.85546875" customWidth="1"/>
    <col min="3851" max="3851" width="12.140625" customWidth="1"/>
    <col min="4089" max="4089" width="18.42578125" customWidth="1"/>
    <col min="4090" max="4103" width="10.7109375" customWidth="1"/>
    <col min="4104" max="4104" width="12.85546875" customWidth="1"/>
    <col min="4105" max="4105" width="12.140625" customWidth="1"/>
    <col min="4106" max="4106" width="12.85546875" customWidth="1"/>
    <col min="4107" max="4107" width="12.140625" customWidth="1"/>
    <col min="4345" max="4345" width="18.42578125" customWidth="1"/>
    <col min="4346" max="4359" width="10.7109375" customWidth="1"/>
    <col min="4360" max="4360" width="12.85546875" customWidth="1"/>
    <col min="4361" max="4361" width="12.140625" customWidth="1"/>
    <col min="4362" max="4362" width="12.85546875" customWidth="1"/>
    <col min="4363" max="4363" width="12.140625" customWidth="1"/>
    <col min="4601" max="4601" width="18.42578125" customWidth="1"/>
    <col min="4602" max="4615" width="10.7109375" customWidth="1"/>
    <col min="4616" max="4616" width="12.85546875" customWidth="1"/>
    <col min="4617" max="4617" width="12.140625" customWidth="1"/>
    <col min="4618" max="4618" width="12.85546875" customWidth="1"/>
    <col min="4619" max="4619" width="12.140625" customWidth="1"/>
    <col min="4857" max="4857" width="18.42578125" customWidth="1"/>
    <col min="4858" max="4871" width="10.7109375" customWidth="1"/>
    <col min="4872" max="4872" width="12.85546875" customWidth="1"/>
    <col min="4873" max="4873" width="12.140625" customWidth="1"/>
    <col min="4874" max="4874" width="12.85546875" customWidth="1"/>
    <col min="4875" max="4875" width="12.140625" customWidth="1"/>
    <col min="5113" max="5113" width="18.42578125" customWidth="1"/>
    <col min="5114" max="5127" width="10.7109375" customWidth="1"/>
    <col min="5128" max="5128" width="12.85546875" customWidth="1"/>
    <col min="5129" max="5129" width="12.140625" customWidth="1"/>
    <col min="5130" max="5130" width="12.85546875" customWidth="1"/>
    <col min="5131" max="5131" width="12.140625" customWidth="1"/>
    <col min="5369" max="5369" width="18.42578125" customWidth="1"/>
    <col min="5370" max="5383" width="10.7109375" customWidth="1"/>
    <col min="5384" max="5384" width="12.85546875" customWidth="1"/>
    <col min="5385" max="5385" width="12.140625" customWidth="1"/>
    <col min="5386" max="5386" width="12.85546875" customWidth="1"/>
    <col min="5387" max="5387" width="12.140625" customWidth="1"/>
    <col min="5625" max="5625" width="18.42578125" customWidth="1"/>
    <col min="5626" max="5639" width="10.7109375" customWidth="1"/>
    <col min="5640" max="5640" width="12.85546875" customWidth="1"/>
    <col min="5641" max="5641" width="12.140625" customWidth="1"/>
    <col min="5642" max="5642" width="12.85546875" customWidth="1"/>
    <col min="5643" max="5643" width="12.140625" customWidth="1"/>
    <col min="5881" max="5881" width="18.42578125" customWidth="1"/>
    <col min="5882" max="5895" width="10.7109375" customWidth="1"/>
    <col min="5896" max="5896" width="12.85546875" customWidth="1"/>
    <col min="5897" max="5897" width="12.140625" customWidth="1"/>
    <col min="5898" max="5898" width="12.85546875" customWidth="1"/>
    <col min="5899" max="5899" width="12.140625" customWidth="1"/>
    <col min="6137" max="6137" width="18.42578125" customWidth="1"/>
    <col min="6138" max="6151" width="10.7109375" customWidth="1"/>
    <col min="6152" max="6152" width="12.85546875" customWidth="1"/>
    <col min="6153" max="6153" width="12.140625" customWidth="1"/>
    <col min="6154" max="6154" width="12.85546875" customWidth="1"/>
    <col min="6155" max="6155" width="12.140625" customWidth="1"/>
    <col min="6393" max="6393" width="18.42578125" customWidth="1"/>
    <col min="6394" max="6407" width="10.7109375" customWidth="1"/>
    <col min="6408" max="6408" width="12.85546875" customWidth="1"/>
    <col min="6409" max="6409" width="12.140625" customWidth="1"/>
    <col min="6410" max="6410" width="12.85546875" customWidth="1"/>
    <col min="6411" max="6411" width="12.140625" customWidth="1"/>
    <col min="6649" max="6649" width="18.42578125" customWidth="1"/>
    <col min="6650" max="6663" width="10.7109375" customWidth="1"/>
    <col min="6664" max="6664" width="12.85546875" customWidth="1"/>
    <col min="6665" max="6665" width="12.140625" customWidth="1"/>
    <col min="6666" max="6666" width="12.85546875" customWidth="1"/>
    <col min="6667" max="6667" width="12.140625" customWidth="1"/>
    <col min="6905" max="6905" width="18.42578125" customWidth="1"/>
    <col min="6906" max="6919" width="10.7109375" customWidth="1"/>
    <col min="6920" max="6920" width="12.85546875" customWidth="1"/>
    <col min="6921" max="6921" width="12.140625" customWidth="1"/>
    <col min="6922" max="6922" width="12.85546875" customWidth="1"/>
    <col min="6923" max="6923" width="12.140625" customWidth="1"/>
    <col min="7161" max="7161" width="18.42578125" customWidth="1"/>
    <col min="7162" max="7175" width="10.7109375" customWidth="1"/>
    <col min="7176" max="7176" width="12.85546875" customWidth="1"/>
    <col min="7177" max="7177" width="12.140625" customWidth="1"/>
    <col min="7178" max="7178" width="12.85546875" customWidth="1"/>
    <col min="7179" max="7179" width="12.140625" customWidth="1"/>
    <col min="7417" max="7417" width="18.42578125" customWidth="1"/>
    <col min="7418" max="7431" width="10.7109375" customWidth="1"/>
    <col min="7432" max="7432" width="12.85546875" customWidth="1"/>
    <col min="7433" max="7433" width="12.140625" customWidth="1"/>
    <col min="7434" max="7434" width="12.85546875" customWidth="1"/>
    <col min="7435" max="7435" width="12.140625" customWidth="1"/>
    <col min="7673" max="7673" width="18.42578125" customWidth="1"/>
    <col min="7674" max="7687" width="10.7109375" customWidth="1"/>
    <col min="7688" max="7688" width="12.85546875" customWidth="1"/>
    <col min="7689" max="7689" width="12.140625" customWidth="1"/>
    <col min="7690" max="7690" width="12.85546875" customWidth="1"/>
    <col min="7691" max="7691" width="12.140625" customWidth="1"/>
    <col min="7929" max="7929" width="18.42578125" customWidth="1"/>
    <col min="7930" max="7943" width="10.7109375" customWidth="1"/>
    <col min="7944" max="7944" width="12.85546875" customWidth="1"/>
    <col min="7945" max="7945" width="12.140625" customWidth="1"/>
    <col min="7946" max="7946" width="12.85546875" customWidth="1"/>
    <col min="7947" max="7947" width="12.140625" customWidth="1"/>
    <col min="8185" max="8185" width="18.42578125" customWidth="1"/>
    <col min="8186" max="8199" width="10.7109375" customWidth="1"/>
    <col min="8200" max="8200" width="12.85546875" customWidth="1"/>
    <col min="8201" max="8201" width="12.140625" customWidth="1"/>
    <col min="8202" max="8202" width="12.85546875" customWidth="1"/>
    <col min="8203" max="8203" width="12.140625" customWidth="1"/>
    <col min="8441" max="8441" width="18.42578125" customWidth="1"/>
    <col min="8442" max="8455" width="10.7109375" customWidth="1"/>
    <col min="8456" max="8456" width="12.85546875" customWidth="1"/>
    <col min="8457" max="8457" width="12.140625" customWidth="1"/>
    <col min="8458" max="8458" width="12.85546875" customWidth="1"/>
    <col min="8459" max="8459" width="12.140625" customWidth="1"/>
    <col min="8697" max="8697" width="18.42578125" customWidth="1"/>
    <col min="8698" max="8711" width="10.7109375" customWidth="1"/>
    <col min="8712" max="8712" width="12.85546875" customWidth="1"/>
    <col min="8713" max="8713" width="12.140625" customWidth="1"/>
    <col min="8714" max="8714" width="12.85546875" customWidth="1"/>
    <col min="8715" max="8715" width="12.140625" customWidth="1"/>
    <col min="8953" max="8953" width="18.42578125" customWidth="1"/>
    <col min="8954" max="8967" width="10.7109375" customWidth="1"/>
    <col min="8968" max="8968" width="12.85546875" customWidth="1"/>
    <col min="8969" max="8969" width="12.140625" customWidth="1"/>
    <col min="8970" max="8970" width="12.85546875" customWidth="1"/>
    <col min="8971" max="8971" width="12.140625" customWidth="1"/>
    <col min="9209" max="9209" width="18.42578125" customWidth="1"/>
    <col min="9210" max="9223" width="10.7109375" customWidth="1"/>
    <col min="9224" max="9224" width="12.85546875" customWidth="1"/>
    <col min="9225" max="9225" width="12.140625" customWidth="1"/>
    <col min="9226" max="9226" width="12.85546875" customWidth="1"/>
    <col min="9227" max="9227" width="12.140625" customWidth="1"/>
    <col min="9465" max="9465" width="18.42578125" customWidth="1"/>
    <col min="9466" max="9479" width="10.7109375" customWidth="1"/>
    <col min="9480" max="9480" width="12.85546875" customWidth="1"/>
    <col min="9481" max="9481" width="12.140625" customWidth="1"/>
    <col min="9482" max="9482" width="12.85546875" customWidth="1"/>
    <col min="9483" max="9483" width="12.140625" customWidth="1"/>
    <col min="9721" max="9721" width="18.42578125" customWidth="1"/>
    <col min="9722" max="9735" width="10.7109375" customWidth="1"/>
    <col min="9736" max="9736" width="12.85546875" customWidth="1"/>
    <col min="9737" max="9737" width="12.140625" customWidth="1"/>
    <col min="9738" max="9738" width="12.85546875" customWidth="1"/>
    <col min="9739" max="9739" width="12.140625" customWidth="1"/>
    <col min="9977" max="9977" width="18.42578125" customWidth="1"/>
    <col min="9978" max="9991" width="10.7109375" customWidth="1"/>
    <col min="9992" max="9992" width="12.85546875" customWidth="1"/>
    <col min="9993" max="9993" width="12.140625" customWidth="1"/>
    <col min="9994" max="9994" width="12.85546875" customWidth="1"/>
    <col min="9995" max="9995" width="12.140625" customWidth="1"/>
    <col min="10233" max="10233" width="18.42578125" customWidth="1"/>
    <col min="10234" max="10247" width="10.7109375" customWidth="1"/>
    <col min="10248" max="10248" width="12.85546875" customWidth="1"/>
    <col min="10249" max="10249" width="12.140625" customWidth="1"/>
    <col min="10250" max="10250" width="12.85546875" customWidth="1"/>
    <col min="10251" max="10251" width="12.140625" customWidth="1"/>
    <col min="10489" max="10489" width="18.42578125" customWidth="1"/>
    <col min="10490" max="10503" width="10.7109375" customWidth="1"/>
    <col min="10504" max="10504" width="12.85546875" customWidth="1"/>
    <col min="10505" max="10505" width="12.140625" customWidth="1"/>
    <col min="10506" max="10506" width="12.85546875" customWidth="1"/>
    <col min="10507" max="10507" width="12.140625" customWidth="1"/>
    <col min="10745" max="10745" width="18.42578125" customWidth="1"/>
    <col min="10746" max="10759" width="10.7109375" customWidth="1"/>
    <col min="10760" max="10760" width="12.85546875" customWidth="1"/>
    <col min="10761" max="10761" width="12.140625" customWidth="1"/>
    <col min="10762" max="10762" width="12.85546875" customWidth="1"/>
    <col min="10763" max="10763" width="12.140625" customWidth="1"/>
    <col min="11001" max="11001" width="18.42578125" customWidth="1"/>
    <col min="11002" max="11015" width="10.7109375" customWidth="1"/>
    <col min="11016" max="11016" width="12.85546875" customWidth="1"/>
    <col min="11017" max="11017" width="12.140625" customWidth="1"/>
    <col min="11018" max="11018" width="12.85546875" customWidth="1"/>
    <col min="11019" max="11019" width="12.140625" customWidth="1"/>
    <col min="11257" max="11257" width="18.42578125" customWidth="1"/>
    <col min="11258" max="11271" width="10.7109375" customWidth="1"/>
    <col min="11272" max="11272" width="12.85546875" customWidth="1"/>
    <col min="11273" max="11273" width="12.140625" customWidth="1"/>
    <col min="11274" max="11274" width="12.85546875" customWidth="1"/>
    <col min="11275" max="11275" width="12.140625" customWidth="1"/>
    <col min="11513" max="11513" width="18.42578125" customWidth="1"/>
    <col min="11514" max="11527" width="10.7109375" customWidth="1"/>
    <col min="11528" max="11528" width="12.85546875" customWidth="1"/>
    <col min="11529" max="11529" width="12.140625" customWidth="1"/>
    <col min="11530" max="11530" width="12.85546875" customWidth="1"/>
    <col min="11531" max="11531" width="12.140625" customWidth="1"/>
    <col min="11769" max="11769" width="18.42578125" customWidth="1"/>
    <col min="11770" max="11783" width="10.7109375" customWidth="1"/>
    <col min="11784" max="11784" width="12.85546875" customWidth="1"/>
    <col min="11785" max="11785" width="12.140625" customWidth="1"/>
    <col min="11786" max="11786" width="12.85546875" customWidth="1"/>
    <col min="11787" max="11787" width="12.140625" customWidth="1"/>
    <col min="12025" max="12025" width="18.42578125" customWidth="1"/>
    <col min="12026" max="12039" width="10.7109375" customWidth="1"/>
    <col min="12040" max="12040" width="12.85546875" customWidth="1"/>
    <col min="12041" max="12041" width="12.140625" customWidth="1"/>
    <col min="12042" max="12042" width="12.85546875" customWidth="1"/>
    <col min="12043" max="12043" width="12.140625" customWidth="1"/>
    <col min="12281" max="12281" width="18.42578125" customWidth="1"/>
    <col min="12282" max="12295" width="10.7109375" customWidth="1"/>
    <col min="12296" max="12296" width="12.85546875" customWidth="1"/>
    <col min="12297" max="12297" width="12.140625" customWidth="1"/>
    <col min="12298" max="12298" width="12.85546875" customWidth="1"/>
    <col min="12299" max="12299" width="12.140625" customWidth="1"/>
    <col min="12537" max="12537" width="18.42578125" customWidth="1"/>
    <col min="12538" max="12551" width="10.7109375" customWidth="1"/>
    <col min="12552" max="12552" width="12.85546875" customWidth="1"/>
    <col min="12553" max="12553" width="12.140625" customWidth="1"/>
    <col min="12554" max="12554" width="12.85546875" customWidth="1"/>
    <col min="12555" max="12555" width="12.140625" customWidth="1"/>
    <col min="12793" max="12793" width="18.42578125" customWidth="1"/>
    <col min="12794" max="12807" width="10.7109375" customWidth="1"/>
    <col min="12808" max="12808" width="12.85546875" customWidth="1"/>
    <col min="12809" max="12809" width="12.140625" customWidth="1"/>
    <col min="12810" max="12810" width="12.85546875" customWidth="1"/>
    <col min="12811" max="12811" width="12.140625" customWidth="1"/>
    <col min="13049" max="13049" width="18.42578125" customWidth="1"/>
    <col min="13050" max="13063" width="10.7109375" customWidth="1"/>
    <col min="13064" max="13064" width="12.85546875" customWidth="1"/>
    <col min="13065" max="13065" width="12.140625" customWidth="1"/>
    <col min="13066" max="13066" width="12.85546875" customWidth="1"/>
    <col min="13067" max="13067" width="12.140625" customWidth="1"/>
    <col min="13305" max="13305" width="18.42578125" customWidth="1"/>
    <col min="13306" max="13319" width="10.7109375" customWidth="1"/>
    <col min="13320" max="13320" width="12.85546875" customWidth="1"/>
    <col min="13321" max="13321" width="12.140625" customWidth="1"/>
    <col min="13322" max="13322" width="12.85546875" customWidth="1"/>
    <col min="13323" max="13323" width="12.140625" customWidth="1"/>
    <col min="13561" max="13561" width="18.42578125" customWidth="1"/>
    <col min="13562" max="13575" width="10.7109375" customWidth="1"/>
    <col min="13576" max="13576" width="12.85546875" customWidth="1"/>
    <col min="13577" max="13577" width="12.140625" customWidth="1"/>
    <col min="13578" max="13578" width="12.85546875" customWidth="1"/>
    <col min="13579" max="13579" width="12.140625" customWidth="1"/>
    <col min="13817" max="13817" width="18.42578125" customWidth="1"/>
    <col min="13818" max="13831" width="10.7109375" customWidth="1"/>
    <col min="13832" max="13832" width="12.85546875" customWidth="1"/>
    <col min="13833" max="13833" width="12.140625" customWidth="1"/>
    <col min="13834" max="13834" width="12.85546875" customWidth="1"/>
    <col min="13835" max="13835" width="12.140625" customWidth="1"/>
    <col min="14073" max="14073" width="18.42578125" customWidth="1"/>
    <col min="14074" max="14087" width="10.7109375" customWidth="1"/>
    <col min="14088" max="14088" width="12.85546875" customWidth="1"/>
    <col min="14089" max="14089" width="12.140625" customWidth="1"/>
    <col min="14090" max="14090" width="12.85546875" customWidth="1"/>
    <col min="14091" max="14091" width="12.140625" customWidth="1"/>
    <col min="14329" max="14329" width="18.42578125" customWidth="1"/>
    <col min="14330" max="14343" width="10.7109375" customWidth="1"/>
    <col min="14344" max="14344" width="12.85546875" customWidth="1"/>
    <col min="14345" max="14345" width="12.140625" customWidth="1"/>
    <col min="14346" max="14346" width="12.85546875" customWidth="1"/>
    <col min="14347" max="14347" width="12.140625" customWidth="1"/>
    <col min="14585" max="14585" width="18.42578125" customWidth="1"/>
    <col min="14586" max="14599" width="10.7109375" customWidth="1"/>
    <col min="14600" max="14600" width="12.85546875" customWidth="1"/>
    <col min="14601" max="14601" width="12.140625" customWidth="1"/>
    <col min="14602" max="14602" width="12.85546875" customWidth="1"/>
    <col min="14603" max="14603" width="12.140625" customWidth="1"/>
    <col min="14841" max="14841" width="18.42578125" customWidth="1"/>
    <col min="14842" max="14855" width="10.7109375" customWidth="1"/>
    <col min="14856" max="14856" width="12.85546875" customWidth="1"/>
    <col min="14857" max="14857" width="12.140625" customWidth="1"/>
    <col min="14858" max="14858" width="12.85546875" customWidth="1"/>
    <col min="14859" max="14859" width="12.140625" customWidth="1"/>
    <col min="15097" max="15097" width="18.42578125" customWidth="1"/>
    <col min="15098" max="15111" width="10.7109375" customWidth="1"/>
    <col min="15112" max="15112" width="12.85546875" customWidth="1"/>
    <col min="15113" max="15113" width="12.140625" customWidth="1"/>
    <col min="15114" max="15114" width="12.85546875" customWidth="1"/>
    <col min="15115" max="15115" width="12.140625" customWidth="1"/>
    <col min="15353" max="15353" width="18.42578125" customWidth="1"/>
    <col min="15354" max="15367" width="10.7109375" customWidth="1"/>
    <col min="15368" max="15368" width="12.85546875" customWidth="1"/>
    <col min="15369" max="15369" width="12.140625" customWidth="1"/>
    <col min="15370" max="15370" width="12.85546875" customWidth="1"/>
    <col min="15371" max="15371" width="12.140625" customWidth="1"/>
    <col min="15609" max="15609" width="18.42578125" customWidth="1"/>
    <col min="15610" max="15623" width="10.7109375" customWidth="1"/>
    <col min="15624" max="15624" width="12.85546875" customWidth="1"/>
    <col min="15625" max="15625" width="12.140625" customWidth="1"/>
    <col min="15626" max="15626" width="12.85546875" customWidth="1"/>
    <col min="15627" max="15627" width="12.140625" customWidth="1"/>
    <col min="15865" max="15865" width="18.42578125" customWidth="1"/>
    <col min="15866" max="15879" width="10.7109375" customWidth="1"/>
    <col min="15880" max="15880" width="12.85546875" customWidth="1"/>
    <col min="15881" max="15881" width="12.140625" customWidth="1"/>
    <col min="15882" max="15882" width="12.85546875" customWidth="1"/>
    <col min="15883" max="15883" width="12.140625" customWidth="1"/>
    <col min="16121" max="16121" width="18.42578125" customWidth="1"/>
    <col min="16122" max="16135" width="10.7109375" customWidth="1"/>
    <col min="16136" max="16136" width="12.85546875" customWidth="1"/>
    <col min="16137" max="16137" width="12.140625" customWidth="1"/>
    <col min="16138" max="16138" width="12.85546875" customWidth="1"/>
    <col min="16139" max="16139" width="12.140625" customWidth="1"/>
  </cols>
  <sheetData>
    <row r="1" spans="1:8" ht="18.75" customHeight="1" x14ac:dyDescent="0.25">
      <c r="A1" s="237" t="s">
        <v>64</v>
      </c>
      <c r="B1" s="238"/>
      <c r="C1" s="238"/>
      <c r="D1" s="238"/>
      <c r="E1" s="238"/>
      <c r="F1" s="238"/>
      <c r="G1" s="239"/>
    </row>
    <row r="2" spans="1:8" ht="18.75" customHeight="1" x14ac:dyDescent="0.25">
      <c r="A2" s="240"/>
      <c r="B2" s="242">
        <v>2018</v>
      </c>
      <c r="C2" s="243"/>
      <c r="D2" s="243"/>
      <c r="E2" s="242">
        <v>2019</v>
      </c>
      <c r="F2" s="243"/>
      <c r="G2" s="244"/>
    </row>
    <row r="3" spans="1:8" ht="18.75" customHeight="1" x14ac:dyDescent="0.25">
      <c r="A3" s="241"/>
      <c r="B3" s="169" t="s">
        <v>4</v>
      </c>
      <c r="C3" s="169" t="s">
        <v>8</v>
      </c>
      <c r="D3" s="169" t="s">
        <v>9</v>
      </c>
      <c r="E3" s="169" t="s">
        <v>4</v>
      </c>
      <c r="F3" s="169" t="s">
        <v>8</v>
      </c>
      <c r="G3" s="175" t="s">
        <v>9</v>
      </c>
    </row>
    <row r="4" spans="1:8" ht="15.75" x14ac:dyDescent="0.25">
      <c r="A4" s="234" t="s">
        <v>65</v>
      </c>
      <c r="B4" s="235"/>
      <c r="C4" s="235"/>
      <c r="D4" s="235"/>
      <c r="E4" s="235"/>
      <c r="F4" s="235"/>
      <c r="G4" s="236"/>
    </row>
    <row r="5" spans="1:8" ht="15.75" x14ac:dyDescent="0.25">
      <c r="A5" s="165" t="s">
        <v>54</v>
      </c>
      <c r="B5" s="157">
        <v>1021869.5930000001</v>
      </c>
      <c r="C5" s="157">
        <v>774268.63800000004</v>
      </c>
      <c r="D5" s="157">
        <v>1796138.2310000001</v>
      </c>
      <c r="E5" s="157">
        <v>985121.15899999999</v>
      </c>
      <c r="F5" s="157">
        <v>684995.91500000004</v>
      </c>
      <c r="G5" s="157">
        <f>E5+F5</f>
        <v>1670117.074</v>
      </c>
    </row>
    <row r="6" spans="1:8" ht="15.75" x14ac:dyDescent="0.25">
      <c r="A6" s="165" t="s">
        <v>55</v>
      </c>
      <c r="B6" s="158">
        <v>354403.09700000001</v>
      </c>
      <c r="C6" s="158">
        <v>391237.22400000005</v>
      </c>
      <c r="D6" s="158">
        <v>745640.321</v>
      </c>
      <c r="E6" s="158">
        <v>417221.38400000002</v>
      </c>
      <c r="F6" s="158">
        <v>432830.30099999998</v>
      </c>
      <c r="G6" s="158">
        <f t="shared" ref="G6" si="0">E6+F6</f>
        <v>850051.68500000006</v>
      </c>
    </row>
    <row r="7" spans="1:8" ht="15.75" x14ac:dyDescent="0.25">
      <c r="A7" s="166" t="s">
        <v>58</v>
      </c>
      <c r="B7" s="163">
        <f>SUM(B5:B6)</f>
        <v>1376272.6900000002</v>
      </c>
      <c r="C7" s="163">
        <v>1165505.862</v>
      </c>
      <c r="D7" s="163">
        <v>2541778.5520000001</v>
      </c>
      <c r="E7" s="163">
        <f>SUM(E5:E6)</f>
        <v>1402342.5430000001</v>
      </c>
      <c r="F7" s="163">
        <f t="shared" ref="F7:G7" si="1">SUM(F5:F6)</f>
        <v>1117826.216</v>
      </c>
      <c r="G7" s="163">
        <f t="shared" si="1"/>
        <v>2520168.7590000001</v>
      </c>
      <c r="H7" s="9"/>
    </row>
    <row r="8" spans="1:8" ht="15.75" x14ac:dyDescent="0.25">
      <c r="A8" s="231" t="s">
        <v>66</v>
      </c>
      <c r="B8" s="232"/>
      <c r="C8" s="232"/>
      <c r="D8" s="232"/>
      <c r="E8" s="232"/>
      <c r="F8" s="232"/>
      <c r="G8" s="233"/>
    </row>
    <row r="9" spans="1:8" ht="15.75" x14ac:dyDescent="0.25">
      <c r="A9" s="167" t="s">
        <v>61</v>
      </c>
      <c r="B9" s="159">
        <v>31.326666666666664</v>
      </c>
      <c r="C9" s="159">
        <v>25.643000000000004</v>
      </c>
      <c r="D9" s="159">
        <v>28.484833333333341</v>
      </c>
      <c r="E9" s="159">
        <v>42.320999999999998</v>
      </c>
      <c r="F9" s="159">
        <v>13.461666666666666</v>
      </c>
      <c r="G9" s="159">
        <v>27.891333333333336</v>
      </c>
    </row>
    <row r="10" spans="1:8" ht="15.75" x14ac:dyDescent="0.25">
      <c r="A10" s="167" t="s">
        <v>72</v>
      </c>
      <c r="B10" s="160">
        <v>0.33066666666666672</v>
      </c>
      <c r="C10" s="160">
        <v>0.30033333333333345</v>
      </c>
      <c r="D10" s="160">
        <v>0.31550000000000011</v>
      </c>
      <c r="E10" s="160">
        <v>1.2233333333333338</v>
      </c>
      <c r="F10" s="160">
        <v>0.4716666666666669</v>
      </c>
      <c r="G10" s="160">
        <v>0.84750000000000025</v>
      </c>
    </row>
    <row r="11" spans="1:8" ht="15.75" x14ac:dyDescent="0.25">
      <c r="A11" s="167" t="s">
        <v>67</v>
      </c>
      <c r="B11" s="161">
        <v>2.9930000000000003</v>
      </c>
      <c r="C11" s="161">
        <v>2.0653333333333332</v>
      </c>
      <c r="D11" s="161">
        <v>2.5291666666666668</v>
      </c>
      <c r="E11" s="161">
        <v>3.0813333333333333</v>
      </c>
      <c r="F11" s="161">
        <v>1.7906666666666669</v>
      </c>
      <c r="G11" s="161">
        <v>2.4360000000000004</v>
      </c>
    </row>
    <row r="12" spans="1:8" ht="15.75" x14ac:dyDescent="0.25">
      <c r="A12" s="167" t="s">
        <v>63</v>
      </c>
      <c r="B12" s="162">
        <v>108.03266666666667</v>
      </c>
      <c r="C12" s="162">
        <v>90.129333333333335</v>
      </c>
      <c r="D12" s="162">
        <v>99.081000000000003</v>
      </c>
      <c r="E12" s="162">
        <v>144.59833333333336</v>
      </c>
      <c r="F12" s="162">
        <v>49.372666666666667</v>
      </c>
      <c r="G12" s="162">
        <v>96.985500000000002</v>
      </c>
    </row>
    <row r="13" spans="1:8" ht="15.75" x14ac:dyDescent="0.25">
      <c r="A13" s="167" t="s">
        <v>68</v>
      </c>
      <c r="B13" s="162">
        <v>7.6976666666666667</v>
      </c>
      <c r="C13" s="162">
        <v>6.354000000000001</v>
      </c>
      <c r="D13" s="162">
        <v>7.0258333333333347</v>
      </c>
      <c r="E13" s="162">
        <v>14.637999999999998</v>
      </c>
      <c r="F13" s="162">
        <v>4.8826666666666672</v>
      </c>
      <c r="G13" s="162">
        <v>9.7603333333333318</v>
      </c>
    </row>
    <row r="14" spans="1:8" ht="15.75" x14ac:dyDescent="0.25">
      <c r="A14" s="168" t="s">
        <v>58</v>
      </c>
      <c r="B14" s="164">
        <f>SUM(B9:B13)</f>
        <v>150.38066666666666</v>
      </c>
      <c r="C14" s="164">
        <v>124.49199999999999</v>
      </c>
      <c r="D14" s="164">
        <v>137.43633333333332</v>
      </c>
      <c r="E14" s="164">
        <f>SUM(E9:E13)</f>
        <v>205.86200000000002</v>
      </c>
      <c r="F14" s="164">
        <f t="shared" ref="F14:G14" si="2">SUM(F9:F13)</f>
        <v>69.979333333333329</v>
      </c>
      <c r="G14" s="164">
        <f t="shared" si="2"/>
        <v>137.92066666666668</v>
      </c>
    </row>
  </sheetData>
  <protectedRanges>
    <protectedRange password="CA04" sqref="A1:A4 B1:D4 E1:G7 A5:D14 E8:G14" name="Диапазон2"/>
  </protectedRanges>
  <mergeCells count="6">
    <mergeCell ref="A8:G8"/>
    <mergeCell ref="A4:G4"/>
    <mergeCell ref="A1:G1"/>
    <mergeCell ref="A2:A3"/>
    <mergeCell ref="B2:D2"/>
    <mergeCell ref="E2:G2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'1. Выработка электроэнергии'!Область_печати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Елена Павловна</dc:creator>
  <cp:lastModifiedBy>Игнатова Елена Павловна</cp:lastModifiedBy>
  <cp:lastPrinted>2019-07-24T12:03:53Z</cp:lastPrinted>
  <dcterms:created xsi:type="dcterms:W3CDTF">2019-05-24T06:43:52Z</dcterms:created>
  <dcterms:modified xsi:type="dcterms:W3CDTF">2020-01-27T14:22:31Z</dcterms:modified>
</cp:coreProperties>
</file>