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9\4 кв\Производство\"/>
    </mc:Choice>
  </mc:AlternateContent>
  <bookViews>
    <workbookView xWindow="0" yWindow="0" windowWidth="28800" windowHeight="11100"/>
  </bookViews>
  <sheets>
    <sheet name="1. Electricity" sheetId="1" r:id="rId1"/>
    <sheet name="2. Heat" sheetId="3" r:id="rId2"/>
    <sheet name="3. Fuel rates" sheetId="4" r:id="rId3"/>
    <sheet name="4. Operational efficiency" sheetId="5" r:id="rId4"/>
    <sheet name="5. Electricity&amp;Capacity sales" sheetId="6" r:id="rId5"/>
    <sheet name="6. Power purchases" sheetId="7" r:id="rId6"/>
  </sheets>
  <definedNames>
    <definedName name="_xlnm.Print_Area" localSheetId="0">'1. Electricity'!$A$1:$T$36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K17" i="6"/>
  <c r="L17" i="6"/>
  <c r="M17" i="6"/>
  <c r="N17" i="6"/>
  <c r="O17" i="6"/>
  <c r="AA28" i="1"/>
  <c r="Z28" i="1"/>
  <c r="Y28" i="1"/>
  <c r="AA22" i="1"/>
  <c r="Z22" i="1"/>
  <c r="Y22" i="1"/>
  <c r="AA16" i="1"/>
  <c r="Z16" i="1"/>
  <c r="Y16" i="1"/>
  <c r="X5" i="1"/>
  <c r="X30" i="1"/>
  <c r="Y32" i="1" l="1"/>
  <c r="Y33" i="1" s="1"/>
  <c r="Z32" i="1"/>
  <c r="Z33" i="1" s="1"/>
  <c r="AA32" i="1"/>
  <c r="AA33" i="1" s="1"/>
  <c r="N14" i="7"/>
  <c r="L14" i="7"/>
  <c r="J14" i="7"/>
  <c r="I14" i="7"/>
  <c r="M14" i="7"/>
  <c r="N7" i="7"/>
  <c r="L7" i="7"/>
  <c r="J7" i="7"/>
  <c r="I7" i="7"/>
  <c r="O6" i="7"/>
  <c r="M6" i="7"/>
  <c r="K6" i="7"/>
  <c r="O5" i="7"/>
  <c r="M5" i="7"/>
  <c r="K5" i="7"/>
  <c r="I17" i="6"/>
  <c r="N10" i="6"/>
  <c r="L10" i="6"/>
  <c r="J10" i="6"/>
  <c r="I10" i="6"/>
  <c r="O9" i="6"/>
  <c r="M9" i="6"/>
  <c r="K9" i="6"/>
  <c r="O8" i="6"/>
  <c r="M8" i="6"/>
  <c r="K8" i="6"/>
  <c r="O7" i="6"/>
  <c r="M7" i="6"/>
  <c r="K7" i="6"/>
  <c r="O6" i="6"/>
  <c r="M6" i="6"/>
  <c r="K6" i="6"/>
  <c r="O5" i="6"/>
  <c r="M5" i="6"/>
  <c r="K5" i="6"/>
  <c r="W27" i="3"/>
  <c r="W28" i="3" s="1"/>
  <c r="AL25" i="3"/>
  <c r="AG25" i="3"/>
  <c r="AB25" i="3"/>
  <c r="X25" i="3"/>
  <c r="AK23" i="3"/>
  <c r="AJ23" i="3"/>
  <c r="AI23" i="3"/>
  <c r="AF23" i="3"/>
  <c r="AE23" i="3"/>
  <c r="AD23" i="3"/>
  <c r="AA23" i="3"/>
  <c r="Z23" i="3"/>
  <c r="Y23" i="3"/>
  <c r="W23" i="3"/>
  <c r="V23" i="3"/>
  <c r="U23" i="3"/>
  <c r="AL22" i="3"/>
  <c r="AG22" i="3"/>
  <c r="AB22" i="3"/>
  <c r="X22" i="3"/>
  <c r="AL21" i="3"/>
  <c r="AG21" i="3"/>
  <c r="AB21" i="3"/>
  <c r="X21" i="3"/>
  <c r="X23" i="3" s="1"/>
  <c r="AK19" i="3"/>
  <c r="AJ19" i="3"/>
  <c r="AI19" i="3"/>
  <c r="AF19" i="3"/>
  <c r="AE19" i="3"/>
  <c r="AD19" i="3"/>
  <c r="AA19" i="3"/>
  <c r="Z19" i="3"/>
  <c r="Y19" i="3"/>
  <c r="W19" i="3"/>
  <c r="V19" i="3"/>
  <c r="U19" i="3"/>
  <c r="AL18" i="3"/>
  <c r="AG18" i="3"/>
  <c r="AB18" i="3"/>
  <c r="X18" i="3"/>
  <c r="AL17" i="3"/>
  <c r="AG17" i="3"/>
  <c r="AB17" i="3"/>
  <c r="X17" i="3"/>
  <c r="AH17" i="3" s="1"/>
  <c r="AL16" i="3"/>
  <c r="AL19" i="3" s="1"/>
  <c r="AG16" i="3"/>
  <c r="AG19" i="3" s="1"/>
  <c r="AB16" i="3"/>
  <c r="X16" i="3"/>
  <c r="AK14" i="3"/>
  <c r="AJ14" i="3"/>
  <c r="AI14" i="3"/>
  <c r="AF14" i="3"/>
  <c r="AE14" i="3"/>
  <c r="AD14" i="3"/>
  <c r="AD27" i="3" s="1"/>
  <c r="AD28" i="3" s="1"/>
  <c r="AA14" i="3"/>
  <c r="Z14" i="3"/>
  <c r="Y14" i="3"/>
  <c r="W14" i="3"/>
  <c r="V14" i="3"/>
  <c r="V27" i="3" s="1"/>
  <c r="V28" i="3" s="1"/>
  <c r="U14" i="3"/>
  <c r="AL13" i="3"/>
  <c r="AG13" i="3"/>
  <c r="AB13" i="3"/>
  <c r="X13" i="3"/>
  <c r="AL12" i="3"/>
  <c r="AG12" i="3"/>
  <c r="AB12" i="3"/>
  <c r="AC12" i="3" s="1"/>
  <c r="X12" i="3"/>
  <c r="AL11" i="3"/>
  <c r="AG11" i="3"/>
  <c r="AB11" i="3"/>
  <c r="X11" i="3"/>
  <c r="AL10" i="3"/>
  <c r="AG10" i="3"/>
  <c r="AB10" i="3"/>
  <c r="X10" i="3"/>
  <c r="AL9" i="3"/>
  <c r="AG9" i="3"/>
  <c r="AB9" i="3"/>
  <c r="X9" i="3"/>
  <c r="AL8" i="3"/>
  <c r="AG8" i="3"/>
  <c r="AB8" i="3"/>
  <c r="X8" i="3"/>
  <c r="AL7" i="3"/>
  <c r="AG7" i="3"/>
  <c r="AB7" i="3"/>
  <c r="AC7" i="3" s="1"/>
  <c r="X7" i="3"/>
  <c r="AL6" i="3"/>
  <c r="AG6" i="3"/>
  <c r="AB6" i="3"/>
  <c r="X6" i="3"/>
  <c r="AL5" i="3"/>
  <c r="AG5" i="3"/>
  <c r="AB5" i="3"/>
  <c r="X5" i="3"/>
  <c r="AK36" i="1"/>
  <c r="AJ36" i="1"/>
  <c r="AI36" i="1"/>
  <c r="AF36" i="1"/>
  <c r="AE36" i="1"/>
  <c r="AD36" i="1"/>
  <c r="AA36" i="1"/>
  <c r="Z36" i="1"/>
  <c r="W36" i="1"/>
  <c r="V36" i="1"/>
  <c r="U36" i="1"/>
  <c r="AK35" i="1"/>
  <c r="AJ35" i="1"/>
  <c r="AI35" i="1"/>
  <c r="AF35" i="1"/>
  <c r="AE35" i="1"/>
  <c r="AD35" i="1"/>
  <c r="AA35" i="1"/>
  <c r="Z35" i="1"/>
  <c r="W35" i="1"/>
  <c r="V35" i="1"/>
  <c r="U35" i="1"/>
  <c r="AL30" i="1"/>
  <c r="AG30" i="1"/>
  <c r="AB30" i="1"/>
  <c r="AC30" i="1" s="1"/>
  <c r="AK28" i="1"/>
  <c r="AJ28" i="1"/>
  <c r="AI28" i="1"/>
  <c r="AF28" i="1"/>
  <c r="AE28" i="1"/>
  <c r="AD28" i="1"/>
  <c r="AB28" i="1"/>
  <c r="W28" i="1"/>
  <c r="V28" i="1"/>
  <c r="U28" i="1"/>
  <c r="AL27" i="1"/>
  <c r="AG27" i="1"/>
  <c r="AB27" i="1"/>
  <c r="X27" i="1"/>
  <c r="AL26" i="1"/>
  <c r="AG26" i="1"/>
  <c r="AB26" i="1"/>
  <c r="X26" i="1"/>
  <c r="AL25" i="1"/>
  <c r="AG25" i="1"/>
  <c r="AB25" i="1"/>
  <c r="X25" i="1"/>
  <c r="AL24" i="1"/>
  <c r="AG24" i="1"/>
  <c r="AG28" i="1" s="1"/>
  <c r="AB24" i="1"/>
  <c r="X24" i="1"/>
  <c r="X28" i="1" s="1"/>
  <c r="AK22" i="1"/>
  <c r="AJ22" i="1"/>
  <c r="AI22" i="1"/>
  <c r="AF22" i="1"/>
  <c r="AE22" i="1"/>
  <c r="AD22" i="1"/>
  <c r="W22" i="1"/>
  <c r="V22" i="1"/>
  <c r="U22" i="1"/>
  <c r="AL21" i="1"/>
  <c r="AG21" i="1"/>
  <c r="AB21" i="1"/>
  <c r="AC21" i="1" s="1"/>
  <c r="X21" i="1"/>
  <c r="AL20" i="1"/>
  <c r="AG20" i="1"/>
  <c r="AB20" i="1"/>
  <c r="X20" i="1"/>
  <c r="AL19" i="1"/>
  <c r="AG19" i="1"/>
  <c r="AB19" i="1"/>
  <c r="X19" i="1"/>
  <c r="AL18" i="1"/>
  <c r="AG18" i="1"/>
  <c r="AG22" i="1" s="1"/>
  <c r="AB18" i="1"/>
  <c r="AC18" i="1" s="1"/>
  <c r="X18" i="1"/>
  <c r="AK16" i="1"/>
  <c r="AJ16" i="1"/>
  <c r="AI16" i="1"/>
  <c r="AF16" i="1"/>
  <c r="AE16" i="1"/>
  <c r="AD16" i="1"/>
  <c r="W16" i="1"/>
  <c r="W32" i="1" s="1"/>
  <c r="W33" i="1" s="1"/>
  <c r="V16" i="1"/>
  <c r="U16" i="1"/>
  <c r="AL15" i="1"/>
  <c r="AG15" i="1"/>
  <c r="AB15" i="1"/>
  <c r="X15" i="1"/>
  <c r="AL14" i="1"/>
  <c r="AG14" i="1"/>
  <c r="AB14" i="1"/>
  <c r="X14" i="1"/>
  <c r="AL13" i="1"/>
  <c r="AG13" i="1"/>
  <c r="AB13" i="1"/>
  <c r="X13" i="1"/>
  <c r="AL12" i="1"/>
  <c r="AG12" i="1"/>
  <c r="AB12" i="1"/>
  <c r="X12" i="1"/>
  <c r="AL11" i="1"/>
  <c r="AG11" i="1"/>
  <c r="AB11" i="1"/>
  <c r="X11" i="1"/>
  <c r="AL10" i="1"/>
  <c r="AG10" i="1"/>
  <c r="AB10" i="1"/>
  <c r="X10" i="1"/>
  <c r="AL9" i="1"/>
  <c r="AG9" i="1"/>
  <c r="AB9" i="1"/>
  <c r="X9" i="1"/>
  <c r="AL8" i="1"/>
  <c r="AG8" i="1"/>
  <c r="AB8" i="1"/>
  <c r="X8" i="1"/>
  <c r="AL7" i="1"/>
  <c r="AG7" i="1"/>
  <c r="AB7" i="1"/>
  <c r="X7" i="1"/>
  <c r="AL6" i="1"/>
  <c r="AG6" i="1"/>
  <c r="AB6" i="1"/>
  <c r="X6" i="1"/>
  <c r="AL5" i="1"/>
  <c r="AG5" i="1"/>
  <c r="AB5" i="1"/>
  <c r="AC5" i="1" s="1"/>
  <c r="AC16" i="3" l="1"/>
  <c r="AC21" i="3"/>
  <c r="AC22" i="3"/>
  <c r="AC23" i="3" s="1"/>
  <c r="AC8" i="3"/>
  <c r="AH10" i="3"/>
  <c r="AE27" i="3"/>
  <c r="AE28" i="3" s="1"/>
  <c r="AG14" i="3"/>
  <c r="AH11" i="3"/>
  <c r="AM12" i="3"/>
  <c r="AH9" i="3"/>
  <c r="Y27" i="3"/>
  <c r="Y28" i="3" s="1"/>
  <c r="AC17" i="3"/>
  <c r="AI27" i="3"/>
  <c r="AI28" i="3" s="1"/>
  <c r="X14" i="3"/>
  <c r="AC11" i="3"/>
  <c r="U27" i="3"/>
  <c r="U28" i="3" s="1"/>
  <c r="Z27" i="3"/>
  <c r="Z28" i="3" s="1"/>
  <c r="X19" i="3"/>
  <c r="AB23" i="3"/>
  <c r="AJ32" i="1"/>
  <c r="AJ33" i="1" s="1"/>
  <c r="AC26" i="1"/>
  <c r="X36" i="1"/>
  <c r="X16" i="1"/>
  <c r="X32" i="1" s="1"/>
  <c r="U32" i="1"/>
  <c r="U33" i="1" s="1"/>
  <c r="AE32" i="1"/>
  <c r="AE33" i="1" s="1"/>
  <c r="AC27" i="1"/>
  <c r="AC8" i="1"/>
  <c r="AH8" i="1" s="1"/>
  <c r="AM8" i="1" s="1"/>
  <c r="AC9" i="1"/>
  <c r="AC12" i="1"/>
  <c r="AC13" i="1"/>
  <c r="V32" i="1"/>
  <c r="V33" i="1" s="1"/>
  <c r="AL28" i="1"/>
  <c r="O7" i="7"/>
  <c r="M7" i="7"/>
  <c r="O10" i="6"/>
  <c r="K10" i="6"/>
  <c r="AM22" i="3"/>
  <c r="AJ27" i="3"/>
  <c r="AJ28" i="3" s="1"/>
  <c r="AK27" i="3"/>
  <c r="AK28" i="3" s="1"/>
  <c r="AL23" i="3"/>
  <c r="AM11" i="3"/>
  <c r="AL14" i="3"/>
  <c r="AM8" i="3"/>
  <c r="AG23" i="3"/>
  <c r="AG27" i="3" s="1"/>
  <c r="AG28" i="3" s="1"/>
  <c r="AH22" i="3"/>
  <c r="AF27" i="3"/>
  <c r="AF28" i="3" s="1"/>
  <c r="AH12" i="3"/>
  <c r="AH6" i="3"/>
  <c r="AH7" i="3"/>
  <c r="AM7" i="3"/>
  <c r="AH8" i="3"/>
  <c r="AH25" i="3"/>
  <c r="AM21" i="3"/>
  <c r="AM23" i="3" s="1"/>
  <c r="AA27" i="3"/>
  <c r="AA28" i="3" s="1"/>
  <c r="AB19" i="3"/>
  <c r="AM16" i="3"/>
  <c r="AM17" i="3"/>
  <c r="AM18" i="3"/>
  <c r="AB14" i="3"/>
  <c r="AB27" i="3" s="1"/>
  <c r="AB28" i="3" s="1"/>
  <c r="AM9" i="3"/>
  <c r="AM13" i="3"/>
  <c r="AI32" i="1"/>
  <c r="AI33" i="1" s="1"/>
  <c r="AL35" i="1"/>
  <c r="AL36" i="1"/>
  <c r="AK32" i="1"/>
  <c r="AK33" i="1" s="1"/>
  <c r="AD32" i="1"/>
  <c r="AG32" i="1" s="1"/>
  <c r="AG33" i="1" s="1"/>
  <c r="AF32" i="1"/>
  <c r="AF33" i="1" s="1"/>
  <c r="AH12" i="1"/>
  <c r="AM12" i="1" s="1"/>
  <c r="AC28" i="1"/>
  <c r="AB16" i="1"/>
  <c r="AC6" i="1"/>
  <c r="AH6" i="1" s="1"/>
  <c r="AM6" i="1" s="1"/>
  <c r="AC7" i="1"/>
  <c r="AH7" i="1" s="1"/>
  <c r="AM7" i="1" s="1"/>
  <c r="AC10" i="1"/>
  <c r="AH10" i="1" s="1"/>
  <c r="AM10" i="1" s="1"/>
  <c r="AC11" i="1"/>
  <c r="AH11" i="1" s="1"/>
  <c r="AM11" i="1" s="1"/>
  <c r="AH18" i="1"/>
  <c r="AM18" i="1" s="1"/>
  <c r="AH19" i="1"/>
  <c r="AM19" i="1" s="1"/>
  <c r="AC20" i="1"/>
  <c r="AH21" i="1"/>
  <c r="AM21" i="1" s="1"/>
  <c r="AC25" i="1"/>
  <c r="AH26" i="1"/>
  <c r="AM26" i="1" s="1"/>
  <c r="AC14" i="1"/>
  <c r="AH14" i="1" s="1"/>
  <c r="AM14" i="1" s="1"/>
  <c r="AC15" i="1"/>
  <c r="AH15" i="1" s="1"/>
  <c r="AM15" i="1" s="1"/>
  <c r="AB22" i="1"/>
  <c r="AH27" i="1"/>
  <c r="AM27" i="1" s="1"/>
  <c r="AH5" i="1"/>
  <c r="AM5" i="1" s="1"/>
  <c r="K7" i="7"/>
  <c r="K14" i="7"/>
  <c r="O14" i="7"/>
  <c r="M10" i="6"/>
  <c r="AH5" i="3"/>
  <c r="AC6" i="3"/>
  <c r="AM6" i="3"/>
  <c r="AC10" i="3"/>
  <c r="AM10" i="3"/>
  <c r="AC25" i="3"/>
  <c r="AM25" i="3"/>
  <c r="AH13" i="3"/>
  <c r="AH18" i="3"/>
  <c r="AC5" i="3"/>
  <c r="AM5" i="3"/>
  <c r="AC9" i="3"/>
  <c r="AC13" i="3"/>
  <c r="AH16" i="3"/>
  <c r="AC18" i="3"/>
  <c r="AH21" i="3"/>
  <c r="AH9" i="1"/>
  <c r="AH13" i="1"/>
  <c r="AM13" i="1" s="1"/>
  <c r="AB32" i="1"/>
  <c r="AB33" i="1" s="1"/>
  <c r="AD33" i="1"/>
  <c r="X22" i="1"/>
  <c r="AH24" i="1"/>
  <c r="AG16" i="1"/>
  <c r="AC19" i="1"/>
  <c r="AL22" i="1"/>
  <c r="AC24" i="1"/>
  <c r="AB36" i="1"/>
  <c r="AL16" i="1"/>
  <c r="AH20" i="1"/>
  <c r="AM20" i="1" s="1"/>
  <c r="AH25" i="1"/>
  <c r="AM25" i="1" s="1"/>
  <c r="AH30" i="1"/>
  <c r="AM30" i="1" s="1"/>
  <c r="X35" i="1"/>
  <c r="AB35" i="1"/>
  <c r="AG36" i="1"/>
  <c r="AG35" i="1"/>
  <c r="B14" i="7"/>
  <c r="B7" i="7"/>
  <c r="B17" i="6"/>
  <c r="B10" i="6"/>
  <c r="AL27" i="3" l="1"/>
  <c r="AL28" i="3" s="1"/>
  <c r="AC19" i="3"/>
  <c r="X27" i="3"/>
  <c r="X28" i="3" s="1"/>
  <c r="AM19" i="3"/>
  <c r="AL32" i="1"/>
  <c r="X33" i="1"/>
  <c r="AH23" i="3"/>
  <c r="AH14" i="3"/>
  <c r="AL33" i="1"/>
  <c r="AC22" i="1"/>
  <c r="AC35" i="1"/>
  <c r="AC16" i="1"/>
  <c r="AH16" i="1" s="1"/>
  <c r="AM16" i="1" s="1"/>
  <c r="AH35" i="1"/>
  <c r="AM14" i="3"/>
  <c r="AM27" i="3" s="1"/>
  <c r="AM28" i="3" s="1"/>
  <c r="AH19" i="3"/>
  <c r="AC14" i="3"/>
  <c r="AC27" i="3" s="1"/>
  <c r="AC28" i="3" s="1"/>
  <c r="AC32" i="1"/>
  <c r="AH28" i="1"/>
  <c r="AM28" i="1" s="1"/>
  <c r="AM24" i="1"/>
  <c r="AC36" i="1"/>
  <c r="AM36" i="1"/>
  <c r="AH22" i="1"/>
  <c r="AM22" i="1" s="1"/>
  <c r="AH36" i="1"/>
  <c r="AM9" i="1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5" i="3"/>
  <c r="R23" i="3"/>
  <c r="Q23" i="3"/>
  <c r="P23" i="3"/>
  <c r="E23" i="3"/>
  <c r="D23" i="3"/>
  <c r="C23" i="3"/>
  <c r="B23" i="3"/>
  <c r="S22" i="3"/>
  <c r="T22" i="3" s="1"/>
  <c r="S21" i="3"/>
  <c r="T21" i="3" s="1"/>
  <c r="E19" i="3"/>
  <c r="D19" i="3"/>
  <c r="B19" i="3"/>
  <c r="R14" i="3"/>
  <c r="Q14" i="3"/>
  <c r="P14" i="3"/>
  <c r="E14" i="3"/>
  <c r="D14" i="3"/>
  <c r="C14" i="3"/>
  <c r="B14" i="3"/>
  <c r="S13" i="3"/>
  <c r="T13" i="3" s="1"/>
  <c r="S12" i="3"/>
  <c r="S11" i="3"/>
  <c r="S10" i="3"/>
  <c r="S9" i="3"/>
  <c r="S8" i="3"/>
  <c r="S7" i="3"/>
  <c r="S6" i="3"/>
  <c r="S5" i="3"/>
  <c r="AH27" i="3" l="1"/>
  <c r="AH28" i="3" s="1"/>
  <c r="B27" i="3"/>
  <c r="B28" i="3" s="1"/>
  <c r="C27" i="3"/>
  <c r="C28" i="3" s="1"/>
  <c r="E27" i="3"/>
  <c r="E28" i="3" s="1"/>
  <c r="AM35" i="1"/>
  <c r="D27" i="3"/>
  <c r="D28" i="3" s="1"/>
  <c r="S14" i="3"/>
  <c r="AC33" i="1"/>
  <c r="AH32" i="1"/>
  <c r="R36" i="1"/>
  <c r="Q36" i="1"/>
  <c r="P36" i="1"/>
  <c r="M36" i="1"/>
  <c r="L36" i="1"/>
  <c r="K36" i="1"/>
  <c r="I36" i="1"/>
  <c r="H36" i="1"/>
  <c r="G36" i="1"/>
  <c r="F36" i="1"/>
  <c r="E36" i="1"/>
  <c r="D36" i="1"/>
  <c r="C36" i="1"/>
  <c r="B36" i="1"/>
  <c r="R35" i="1"/>
  <c r="Q35" i="1"/>
  <c r="P35" i="1"/>
  <c r="M35" i="1"/>
  <c r="L35" i="1"/>
  <c r="K35" i="1"/>
  <c r="I35" i="1"/>
  <c r="H35" i="1"/>
  <c r="G35" i="1"/>
  <c r="F35" i="1"/>
  <c r="D35" i="1"/>
  <c r="C35" i="1"/>
  <c r="B35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E30" i="1"/>
  <c r="E35" i="1" s="1"/>
  <c r="E28" i="1"/>
  <c r="J28" i="1" s="1"/>
  <c r="D28" i="1"/>
  <c r="C28" i="1"/>
  <c r="B28" i="1"/>
  <c r="J27" i="1"/>
  <c r="J26" i="1"/>
  <c r="J25" i="1"/>
  <c r="J24" i="1"/>
  <c r="R22" i="1"/>
  <c r="Q22" i="1"/>
  <c r="P22" i="1"/>
  <c r="E22" i="1"/>
  <c r="D22" i="1"/>
  <c r="C22" i="1"/>
  <c r="B22" i="1"/>
  <c r="J21" i="1"/>
  <c r="S20" i="1"/>
  <c r="T20" i="1" s="1"/>
  <c r="J20" i="1"/>
  <c r="S19" i="1"/>
  <c r="T19" i="1" s="1"/>
  <c r="J19" i="1"/>
  <c r="S18" i="1"/>
  <c r="T18" i="1" s="1"/>
  <c r="J18" i="1"/>
  <c r="R16" i="1"/>
  <c r="Q16" i="1"/>
  <c r="P16" i="1"/>
  <c r="M16" i="1"/>
  <c r="L16" i="1"/>
  <c r="K16" i="1"/>
  <c r="E16" i="1"/>
  <c r="J16" i="1" s="1"/>
  <c r="D16" i="1"/>
  <c r="C16" i="1"/>
  <c r="B16" i="1"/>
  <c r="S15" i="1"/>
  <c r="N15" i="1"/>
  <c r="J15" i="1"/>
  <c r="S14" i="1"/>
  <c r="N14" i="1"/>
  <c r="O14" i="1" s="1"/>
  <c r="J14" i="1"/>
  <c r="S13" i="1"/>
  <c r="N13" i="1"/>
  <c r="J13" i="1"/>
  <c r="S12" i="1"/>
  <c r="N12" i="1"/>
  <c r="J12" i="1"/>
  <c r="S11" i="1"/>
  <c r="N11" i="1"/>
  <c r="J11" i="1"/>
  <c r="S10" i="1"/>
  <c r="N10" i="1"/>
  <c r="J10" i="1"/>
  <c r="S9" i="1"/>
  <c r="N9" i="1"/>
  <c r="J9" i="1"/>
  <c r="S8" i="1"/>
  <c r="N8" i="1"/>
  <c r="J8" i="1"/>
  <c r="S7" i="1"/>
  <c r="N7" i="1"/>
  <c r="J7" i="1"/>
  <c r="S6" i="1"/>
  <c r="N6" i="1"/>
  <c r="O6" i="1" s="1"/>
  <c r="J6" i="1"/>
  <c r="S5" i="1"/>
  <c r="N5" i="1"/>
  <c r="J5" i="1"/>
  <c r="N16" i="1" l="1"/>
  <c r="O16" i="1" s="1"/>
  <c r="AH33" i="1"/>
  <c r="AM33" i="1" s="1"/>
  <c r="AM32" i="1"/>
  <c r="J35" i="1"/>
  <c r="O8" i="1"/>
  <c r="O10" i="1"/>
  <c r="T10" i="1" s="1"/>
  <c r="O12" i="1"/>
  <c r="T12" i="1" s="1"/>
  <c r="J36" i="1"/>
  <c r="B32" i="1"/>
  <c r="B33" i="1" s="1"/>
  <c r="S16" i="1"/>
  <c r="T16" i="1"/>
  <c r="E32" i="1"/>
  <c r="J32" i="1" s="1"/>
  <c r="J33" i="1" s="1"/>
  <c r="J22" i="1"/>
  <c r="C32" i="1"/>
  <c r="C33" i="1" s="1"/>
  <c r="D32" i="1"/>
  <c r="D33" i="1" s="1"/>
  <c r="N35" i="1"/>
  <c r="O5" i="1"/>
  <c r="O7" i="1"/>
  <c r="T7" i="1" s="1"/>
  <c r="O9" i="1"/>
  <c r="T9" i="1" s="1"/>
  <c r="O11" i="1"/>
  <c r="T11" i="1" s="1"/>
  <c r="O13" i="1"/>
  <c r="N36" i="1"/>
  <c r="O15" i="1"/>
  <c r="T15" i="1" s="1"/>
  <c r="E33" i="1"/>
  <c r="S22" i="1"/>
  <c r="T22" i="1" s="1"/>
  <c r="T6" i="1"/>
  <c r="T8" i="1"/>
  <c r="S36" i="1"/>
  <c r="T14" i="1"/>
  <c r="S35" i="1"/>
  <c r="O36" i="1" l="1"/>
  <c r="T13" i="1"/>
  <c r="T36" i="1" s="1"/>
  <c r="O35" i="1"/>
  <c r="T5" i="1"/>
  <c r="T35" i="1" s="1"/>
</calcChain>
</file>

<file path=xl/sharedStrings.xml><?xml version="1.0" encoding="utf-8"?>
<sst xmlns="http://schemas.openxmlformats.org/spreadsheetml/2006/main" count="355" uniqueCount="84">
  <si>
    <t>-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</si>
  <si>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</si>
  <si>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</si>
  <si>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</si>
  <si>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</si>
  <si>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</si>
  <si>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</si>
  <si>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</si>
  <si>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</si>
  <si>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</si>
  <si>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</si>
  <si>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</si>
  <si>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</si>
  <si>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Nevsky branch</t>
  </si>
  <si>
    <t>Karelsky branch</t>
  </si>
  <si>
    <t>Kolsky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</si>
  <si>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</si>
  <si>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</si>
  <si>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</si>
  <si>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</si>
  <si>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</si>
  <si>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</si>
  <si>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</si>
  <si>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</si>
  <si>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</si>
  <si>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</si>
  <si>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PJSC Murmanskaya CHPP</t>
  </si>
  <si>
    <t>Jan</t>
  </si>
  <si>
    <t>Feb</t>
  </si>
  <si>
    <t>Mar</t>
  </si>
  <si>
    <t>1Q</t>
  </si>
  <si>
    <t>Apr</t>
  </si>
  <si>
    <t>May</t>
  </si>
  <si>
    <t>Jun</t>
  </si>
  <si>
    <t>2Q</t>
  </si>
  <si>
    <t>1H</t>
  </si>
  <si>
    <t>Jul</t>
  </si>
  <si>
    <t>Aug</t>
  </si>
  <si>
    <t>Sept</t>
  </si>
  <si>
    <t>3Q</t>
  </si>
  <si>
    <t>9M</t>
  </si>
  <si>
    <t>Oct</t>
  </si>
  <si>
    <t>Nov</t>
  </si>
  <si>
    <t>Dec</t>
  </si>
  <si>
    <t>4Q</t>
  </si>
  <si>
    <t>Heat generation, Gcal</t>
  </si>
  <si>
    <t>Boiler facilities</t>
  </si>
  <si>
    <t>Electric boilers</t>
  </si>
  <si>
    <t>TOTAL - TGC-1 excl. PJSC Murmanskaya CHPP</t>
  </si>
  <si>
    <t>TOTAL - TGC-1 incl. PJSC Murmanskaya CHPP</t>
  </si>
  <si>
    <t>Total CHPPs</t>
  </si>
  <si>
    <t>Total HPPs</t>
  </si>
  <si>
    <t>Purchases of electricity and capacity</t>
  </si>
  <si>
    <t>Purchases of electricity (thousand kWh)</t>
  </si>
  <si>
    <t>Electricity generation, thousand kWh</t>
  </si>
  <si>
    <t>Specific consumption of fuel on electricity and heat production</t>
  </si>
  <si>
    <t>on electricity, g/kWh</t>
  </si>
  <si>
    <t>on heat, kg/Gcal</t>
  </si>
  <si>
    <t>Day-ahead market</t>
  </si>
  <si>
    <t>Balancing market</t>
  </si>
  <si>
    <t>TOTAL</t>
  </si>
  <si>
    <t>Purchases of capacity (MW, monthly average)</t>
  </si>
  <si>
    <t>Capacity Delivery Agreements</t>
  </si>
  <si>
    <t>Renewable energy</t>
  </si>
  <si>
    <t>Forced mode</t>
  </si>
  <si>
    <t>Competitive Capacity Outtake</t>
  </si>
  <si>
    <t>HPPs/NPPs</t>
  </si>
  <si>
    <t>Electricity and capacity sales</t>
  </si>
  <si>
    <t>Electricity sales, thousand kWh</t>
  </si>
  <si>
    <t>Regulated contracts</t>
  </si>
  <si>
    <t>Export</t>
  </si>
  <si>
    <t>Retail</t>
  </si>
  <si>
    <t>Capacity sales, MW (monthly average)</t>
  </si>
  <si>
    <t>Non-regulated Electricity and Capacity Contract (off-exchange)</t>
  </si>
  <si>
    <t>TGC-1 average</t>
  </si>
  <si>
    <t>CHPP</t>
  </si>
  <si>
    <t>HPP</t>
  </si>
  <si>
    <t>CHPP+HPP</t>
  </si>
  <si>
    <t>Electric capacity utilization factor, %</t>
  </si>
  <si>
    <t>Average for Nevsky branch</t>
  </si>
  <si>
    <t>Average for Karelsky branch</t>
  </si>
  <si>
    <t>Average for Kolsky branch</t>
  </si>
  <si>
    <t>Average for TGC-1</t>
  </si>
  <si>
    <t>PJSC Murmanskaya CHPP incl. boiler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</si>
</sst>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246">
    <xf numFmtId="0" fontId="0" fillId="0" borderId="0" xfId="0"/>
    <xf numFmtId="164" fontId="0" fillId="0" borderId="0" xfId="0" applyNumberFormat="1"/>
    <xf numFmtId="3" fontId="9" fillId="0" borderId="13" xfId="2" applyNumberFormat="1" applyFont="1" applyFill="1" applyBorder="1" applyProtection="1"/>
    <xf numFmtId="3" fontId="9" fillId="0" borderId="13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21" xfId="0" applyNumberFormat="1" applyFont="1" applyFill="1" applyBorder="1" applyProtection="1"/>
    <xf numFmtId="0" fontId="0" fillId="0" borderId="0" xfId="0" applyBorder="1"/>
    <xf numFmtId="3" fontId="9" fillId="3" borderId="21" xfId="0" applyNumberFormat="1" applyFont="1" applyFill="1" applyBorder="1" applyProtection="1"/>
    <xf numFmtId="3" fontId="0" fillId="0" borderId="0" xfId="0" applyNumberFormat="1"/>
    <xf numFmtId="0" fontId="4" fillId="4" borderId="6" xfId="1" applyFont="1" applyFill="1" applyBorder="1" applyAlignment="1" applyProtection="1">
      <alignment horizontal="center" vertical="center"/>
    </xf>
    <xf numFmtId="0" fontId="4" fillId="4" borderId="5" xfId="1" applyFont="1" applyFill="1" applyBorder="1" applyAlignment="1" applyProtection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7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10" fillId="4" borderId="20" xfId="1" applyFont="1" applyFill="1" applyBorder="1" applyAlignment="1" applyProtection="1">
      <alignment horizontal="left" vertical="center"/>
    </xf>
    <xf numFmtId="0" fontId="7" fillId="4" borderId="20" xfId="1" applyFont="1" applyFill="1" applyBorder="1" applyAlignment="1" applyProtection="1">
      <alignment horizontal="left" vertical="center"/>
    </xf>
    <xf numFmtId="0" fontId="4" fillId="4" borderId="20" xfId="1" applyFont="1" applyFill="1" applyBorder="1" applyAlignment="1" applyProtection="1">
      <alignment horizontal="left" vertical="center" wrapText="1"/>
    </xf>
    <xf numFmtId="0" fontId="4" fillId="4" borderId="32" xfId="1" applyFont="1" applyFill="1" applyBorder="1" applyAlignment="1" applyProtection="1">
      <alignment horizontal="right"/>
    </xf>
    <xf numFmtId="3" fontId="4" fillId="4" borderId="13" xfId="1" applyNumberFormat="1" applyFont="1" applyFill="1" applyBorder="1" applyProtection="1"/>
    <xf numFmtId="3" fontId="9" fillId="3" borderId="13" xfId="2" applyNumberFormat="1" applyFont="1" applyFill="1" applyBorder="1" applyProtection="1"/>
    <xf numFmtId="3" fontId="9" fillId="3" borderId="13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9" xfId="2" applyNumberFormat="1" applyFont="1" applyFill="1" applyBorder="1" applyProtection="1"/>
    <xf numFmtId="3" fontId="9" fillId="3" borderId="19" xfId="0" applyNumberFormat="1" applyFont="1" applyFill="1" applyBorder="1" applyProtection="1"/>
    <xf numFmtId="3" fontId="11" fillId="3" borderId="21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9" fillId="5" borderId="16" xfId="0" applyNumberFormat="1" applyFont="1" applyFill="1" applyBorder="1" applyProtection="1"/>
    <xf numFmtId="3" fontId="11" fillId="5" borderId="22" xfId="0" applyNumberFormat="1" applyFont="1" applyFill="1" applyBorder="1" applyProtection="1"/>
    <xf numFmtId="3" fontId="9" fillId="5" borderId="22" xfId="0" applyNumberFormat="1" applyFont="1" applyFill="1" applyBorder="1" applyProtection="1"/>
    <xf numFmtId="3" fontId="11" fillId="5" borderId="22" xfId="0" applyNumberFormat="1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5" xfId="0" applyFont="1" applyFill="1" applyBorder="1" applyAlignment="1" applyProtection="1">
      <alignment vertical="center"/>
    </xf>
    <xf numFmtId="0" fontId="6" fillId="3" borderId="25" xfId="0" applyFont="1" applyFill="1" applyBorder="1" applyAlignment="1" applyProtection="1"/>
    <xf numFmtId="0" fontId="0" fillId="3" borderId="21" xfId="0" applyFill="1" applyBorder="1" applyAlignment="1" applyProtection="1"/>
    <xf numFmtId="3" fontId="11" fillId="3" borderId="21" xfId="0" applyNumberFormat="1" applyFont="1" applyFill="1" applyBorder="1" applyAlignment="1" applyProtection="1">
      <alignment vertical="center" wrapText="1"/>
    </xf>
    <xf numFmtId="3" fontId="11" fillId="3" borderId="19" xfId="0" applyNumberFormat="1" applyFont="1" applyFill="1" applyBorder="1" applyAlignment="1" applyProtection="1">
      <alignment vertical="center" wrapText="1"/>
    </xf>
    <xf numFmtId="0" fontId="4" fillId="3" borderId="27" xfId="1" applyFont="1" applyFill="1" applyBorder="1" applyAlignment="1" applyProtection="1"/>
    <xf numFmtId="0" fontId="6" fillId="3" borderId="27" xfId="0" applyFont="1" applyFill="1" applyBorder="1" applyAlignment="1" applyProtection="1"/>
    <xf numFmtId="0" fontId="5" fillId="3" borderId="24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vertical="center"/>
    </xf>
    <xf numFmtId="164" fontId="0" fillId="3" borderId="0" xfId="0" applyNumberFormat="1" applyFill="1" applyBorder="1"/>
    <xf numFmtId="164" fontId="0" fillId="3" borderId="0" xfId="0" applyNumberFormat="1" applyFill="1"/>
    <xf numFmtId="0" fontId="0" fillId="3" borderId="0" xfId="0" applyFill="1"/>
    <xf numFmtId="0" fontId="5" fillId="3" borderId="24" xfId="0" applyFont="1" applyFill="1" applyBorder="1" applyAlignment="1" applyProtection="1"/>
    <xf numFmtId="0" fontId="6" fillId="3" borderId="26" xfId="0" applyFont="1" applyFill="1" applyBorder="1" applyAlignment="1" applyProtection="1"/>
    <xf numFmtId="0" fontId="0" fillId="3" borderId="20" xfId="0" applyFill="1" applyBorder="1" applyAlignment="1" applyProtection="1"/>
    <xf numFmtId="0" fontId="0" fillId="3" borderId="23" xfId="0" applyFill="1" applyBorder="1" applyAlignment="1" applyProtection="1"/>
    <xf numFmtId="0" fontId="4" fillId="3" borderId="31" xfId="1" applyFont="1" applyFill="1" applyBorder="1" applyAlignment="1" applyProtection="1"/>
    <xf numFmtId="3" fontId="0" fillId="3" borderId="0" xfId="0" applyNumberFormat="1" applyFill="1"/>
    <xf numFmtId="0" fontId="4" fillId="4" borderId="8" xfId="1" applyFont="1" applyFill="1" applyBorder="1" applyAlignment="1" applyProtection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3" fontId="4" fillId="4" borderId="34" xfId="1" applyNumberFormat="1" applyFont="1" applyFill="1" applyBorder="1" applyProtection="1"/>
    <xf numFmtId="3" fontId="4" fillId="4" borderId="32" xfId="1" applyNumberFormat="1" applyFont="1" applyFill="1" applyBorder="1" applyProtection="1"/>
    <xf numFmtId="0" fontId="4" fillId="4" borderId="36" xfId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vertical="center"/>
    </xf>
    <xf numFmtId="0" fontId="4" fillId="3" borderId="38" xfId="1" applyFont="1" applyFill="1" applyBorder="1" applyAlignment="1" applyProtection="1"/>
    <xf numFmtId="3" fontId="4" fillId="4" borderId="39" xfId="1" applyNumberFormat="1" applyFont="1" applyFill="1" applyBorder="1" applyProtection="1"/>
    <xf numFmtId="0" fontId="4" fillId="4" borderId="42" xfId="1" applyFont="1" applyFill="1" applyBorder="1" applyAlignment="1" applyProtection="1">
      <alignment horizontal="right"/>
    </xf>
    <xf numFmtId="3" fontId="4" fillId="4" borderId="43" xfId="1" applyNumberFormat="1" applyFont="1" applyFill="1" applyBorder="1" applyProtection="1"/>
    <xf numFmtId="3" fontId="4" fillId="4" borderId="44" xfId="1" applyNumberFormat="1" applyFont="1" applyFill="1" applyBorder="1" applyProtection="1"/>
    <xf numFmtId="3" fontId="4" fillId="4" borderId="42" xfId="1" applyNumberFormat="1" applyFont="1" applyFill="1" applyBorder="1" applyProtection="1"/>
    <xf numFmtId="3" fontId="4" fillId="4" borderId="41" xfId="1" applyNumberFormat="1" applyFont="1" applyFill="1" applyBorder="1" applyProtection="1"/>
    <xf numFmtId="0" fontId="5" fillId="0" borderId="49" xfId="0" applyFont="1" applyFill="1" applyBorder="1" applyAlignment="1"/>
    <xf numFmtId="0" fontId="6" fillId="0" borderId="50" xfId="0" applyFont="1" applyFill="1" applyBorder="1" applyAlignment="1"/>
    <xf numFmtId="0" fontId="6" fillId="0" borderId="51" xfId="0" applyFont="1" applyFill="1" applyBorder="1" applyAlignment="1"/>
    <xf numFmtId="3" fontId="9" fillId="0" borderId="13" xfId="0" applyNumberFormat="1" applyFont="1" applyFill="1" applyBorder="1"/>
    <xf numFmtId="3" fontId="9" fillId="0" borderId="0" xfId="0" applyNumberFormat="1" applyFont="1" applyFill="1" applyBorder="1"/>
    <xf numFmtId="3" fontId="11" fillId="0" borderId="21" xfId="0" applyNumberFormat="1" applyFont="1" applyFill="1" applyBorder="1"/>
    <xf numFmtId="0" fontId="6" fillId="0" borderId="0" xfId="0" applyFont="1" applyFill="1" applyBorder="1" applyAlignment="1"/>
    <xf numFmtId="0" fontId="6" fillId="0" borderId="17" xfId="0" applyFont="1" applyFill="1" applyBorder="1" applyAlignment="1"/>
    <xf numFmtId="0" fontId="0" fillId="0" borderId="0" xfId="0" applyFill="1" applyBorder="1" applyAlignment="1"/>
    <xf numFmtId="0" fontId="0" fillId="0" borderId="17" xfId="0" applyFill="1" applyBorder="1" applyAlignment="1"/>
    <xf numFmtId="3" fontId="9" fillId="0" borderId="50" xfId="0" applyNumberFormat="1" applyFont="1" applyFill="1" applyBorder="1"/>
    <xf numFmtId="3" fontId="11" fillId="0" borderId="21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/>
    <xf numFmtId="0" fontId="7" fillId="4" borderId="14" xfId="1" applyFont="1" applyFill="1" applyBorder="1" applyAlignment="1">
      <alignment horizontal="left" vertical="center"/>
    </xf>
    <xf numFmtId="0" fontId="7" fillId="4" borderId="16" xfId="1" applyFont="1" applyFill="1" applyBorder="1" applyAlignment="1">
      <alignment horizontal="left" vertical="center"/>
    </xf>
    <xf numFmtId="3" fontId="9" fillId="0" borderId="19" xfId="0" applyNumberFormat="1" applyFont="1" applyFill="1" applyBorder="1"/>
    <xf numFmtId="0" fontId="5" fillId="0" borderId="58" xfId="0" applyFont="1" applyFill="1" applyBorder="1" applyAlignment="1"/>
    <xf numFmtId="0" fontId="6" fillId="0" borderId="25" xfId="0" applyFont="1" applyFill="1" applyBorder="1" applyAlignment="1"/>
    <xf numFmtId="3" fontId="9" fillId="0" borderId="59" xfId="0" applyNumberFormat="1" applyFont="1" applyFill="1" applyBorder="1"/>
    <xf numFmtId="3" fontId="9" fillId="0" borderId="60" xfId="0" applyNumberFormat="1" applyFont="1" applyFill="1" applyBorder="1"/>
    <xf numFmtId="3" fontId="11" fillId="3" borderId="21" xfId="0" applyNumberFormat="1" applyFont="1" applyFill="1" applyBorder="1"/>
    <xf numFmtId="0" fontId="0" fillId="0" borderId="58" xfId="0" applyFill="1" applyBorder="1" applyAlignment="1"/>
    <xf numFmtId="0" fontId="0" fillId="0" borderId="25" xfId="0" applyFill="1" applyBorder="1" applyAlignment="1"/>
    <xf numFmtId="0" fontId="0" fillId="0" borderId="61" xfId="0" applyFill="1" applyBorder="1" applyAlignment="1"/>
    <xf numFmtId="0" fontId="0" fillId="0" borderId="62" xfId="0" applyFill="1" applyBorder="1" applyAlignment="1"/>
    <xf numFmtId="0" fontId="12" fillId="4" borderId="22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30" xfId="1" applyFont="1" applyFill="1" applyBorder="1" applyAlignment="1">
      <alignment horizontal="left" vertical="center"/>
    </xf>
    <xf numFmtId="0" fontId="7" fillId="4" borderId="54" xfId="1" applyFont="1" applyFill="1" applyBorder="1" applyAlignment="1">
      <alignment horizontal="left" vertical="center"/>
    </xf>
    <xf numFmtId="0" fontId="4" fillId="4" borderId="28" xfId="1" applyFont="1" applyFill="1" applyBorder="1" applyAlignment="1" applyProtection="1">
      <alignment horizontal="left" vertical="center" wrapText="1"/>
    </xf>
    <xf numFmtId="3" fontId="9" fillId="5" borderId="14" xfId="0" applyNumberFormat="1" applyFont="1" applyFill="1" applyBorder="1"/>
    <xf numFmtId="3" fontId="9" fillId="5" borderId="16" xfId="0" applyNumberFormat="1" applyFont="1" applyFill="1" applyBorder="1"/>
    <xf numFmtId="3" fontId="9" fillId="5" borderId="30" xfId="0" applyNumberFormat="1" applyFont="1" applyFill="1" applyBorder="1"/>
    <xf numFmtId="3" fontId="11" fillId="5" borderId="22" xfId="0" applyNumberFormat="1" applyFont="1" applyFill="1" applyBorder="1"/>
    <xf numFmtId="3" fontId="9" fillId="5" borderId="54" xfId="0" applyNumberFormat="1" applyFont="1" applyFill="1" applyBorder="1"/>
    <xf numFmtId="4" fontId="9" fillId="0" borderId="13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" borderId="26" xfId="0" applyNumberFormat="1" applyFont="1" applyFill="1" applyBorder="1" applyAlignment="1">
      <alignment horizontal="center"/>
    </xf>
    <xf numFmtId="4" fontId="0" fillId="0" borderId="0" xfId="0" applyNumberFormat="1"/>
    <xf numFmtId="0" fontId="16" fillId="0" borderId="68" xfId="0" applyFont="1" applyBorder="1" applyAlignment="1">
      <alignment horizontal="justify" wrapText="1"/>
    </xf>
    <xf numFmtId="0" fontId="11" fillId="0" borderId="43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7" xfId="0" applyNumberFormat="1" applyFont="1" applyBorder="1" applyAlignment="1">
      <alignment horizontal="center" wrapText="1"/>
    </xf>
    <xf numFmtId="165" fontId="9" fillId="0" borderId="43" xfId="0" applyNumberFormat="1" applyFont="1" applyBorder="1" applyAlignment="1">
      <alignment horizontal="center" wrapText="1"/>
    </xf>
    <xf numFmtId="0" fontId="11" fillId="0" borderId="51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35" xfId="0" applyBorder="1"/>
    <xf numFmtId="0" fontId="6" fillId="0" borderId="49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6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15" fillId="6" borderId="0" xfId="1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 vertical="center"/>
    </xf>
    <xf numFmtId="4" fontId="1" fillId="5" borderId="23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1" fillId="5" borderId="23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/>
    </xf>
    <xf numFmtId="4" fontId="1" fillId="5" borderId="23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14" fillId="4" borderId="48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left" vertical="center"/>
    </xf>
    <xf numFmtId="0" fontId="4" fillId="4" borderId="22" xfId="1" applyFont="1" applyFill="1" applyBorder="1" applyAlignment="1">
      <alignment horizontal="left" vertical="center" wrapText="1"/>
    </xf>
    <xf numFmtId="0" fontId="12" fillId="4" borderId="55" xfId="1" applyFont="1" applyFill="1" applyBorder="1" applyAlignment="1">
      <alignment horizontal="left" vertical="center"/>
    </xf>
    <xf numFmtId="0" fontId="4" fillId="4" borderId="65" xfId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center" vertical="center"/>
    </xf>
    <xf numFmtId="0" fontId="17" fillId="4" borderId="16" xfId="1" applyFont="1" applyFill="1" applyBorder="1" applyAlignment="1">
      <alignment vertical="center"/>
    </xf>
    <xf numFmtId="0" fontId="4" fillId="4" borderId="73" xfId="1" applyFont="1" applyFill="1" applyBorder="1" applyAlignment="1">
      <alignment horizontal="left" vertical="center" wrapText="1"/>
    </xf>
    <xf numFmtId="0" fontId="17" fillId="4" borderId="64" xfId="1" applyFont="1" applyFill="1" applyBorder="1"/>
    <xf numFmtId="165" fontId="11" fillId="5" borderId="50" xfId="0" applyNumberFormat="1" applyFont="1" applyFill="1" applyBorder="1" applyAlignment="1">
      <alignment horizontal="center" wrapText="1"/>
    </xf>
    <xf numFmtId="165" fontId="11" fillId="5" borderId="5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5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3" fontId="9" fillId="0" borderId="17" xfId="0" applyNumberFormat="1" applyFont="1" applyBorder="1" applyAlignment="1" applyProtection="1">
      <alignment vertical="center"/>
    </xf>
    <xf numFmtId="0" fontId="6" fillId="0" borderId="52" xfId="0" applyFont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4" fontId="9" fillId="0" borderId="17" xfId="0" applyNumberFormat="1" applyFont="1" applyBorder="1" applyAlignment="1" applyProtection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</xf>
    <xf numFmtId="164" fontId="9" fillId="0" borderId="17" xfId="0" applyNumberFormat="1" applyFont="1" applyBorder="1" applyAlignment="1" applyProtection="1">
      <alignment vertical="center"/>
    </xf>
    <xf numFmtId="3" fontId="18" fillId="5" borderId="54" xfId="0" applyNumberFormat="1" applyFont="1" applyFill="1" applyBorder="1" applyAlignment="1" applyProtection="1">
      <alignment vertical="center"/>
    </xf>
    <xf numFmtId="164" fontId="18" fillId="5" borderId="54" xfId="0" applyNumberFormat="1" applyFont="1" applyFill="1" applyBorder="1" applyAlignment="1" applyProtection="1">
      <alignment vertical="center"/>
    </xf>
    <xf numFmtId="0" fontId="17" fillId="4" borderId="16" xfId="1" applyFont="1" applyFill="1" applyBorder="1" applyAlignment="1" applyProtection="1">
      <alignment horizontal="left" vertical="center"/>
    </xf>
    <xf numFmtId="0" fontId="4" fillId="4" borderId="70" xfId="1" applyFont="1" applyFill="1" applyBorder="1" applyAlignment="1" applyProtection="1">
      <alignment horizontal="left" vertical="center"/>
    </xf>
    <xf numFmtId="0" fontId="17" fillId="4" borderId="16" xfId="1" applyFont="1" applyFill="1" applyBorder="1" applyAlignment="1" applyProtection="1">
      <alignment vertical="center"/>
    </xf>
    <xf numFmtId="0" fontId="4" fillId="4" borderId="70" xfId="1" applyFont="1" applyFill="1" applyBorder="1" applyAlignment="1" applyProtection="1">
      <alignment vertical="center"/>
    </xf>
    <xf numFmtId="0" fontId="4" fillId="4" borderId="48" xfId="1" applyFont="1" applyFill="1" applyBorder="1" applyAlignment="1" applyProtection="1">
      <alignment horizontal="center" vertical="center"/>
    </xf>
    <xf numFmtId="0" fontId="17" fillId="4" borderId="14" xfId="1" applyFont="1" applyFill="1" applyBorder="1" applyAlignment="1">
      <alignment vertical="center"/>
    </xf>
    <xf numFmtId="0" fontId="4" fillId="4" borderId="70" xfId="1" applyFont="1" applyFill="1" applyBorder="1" applyAlignment="1">
      <alignment vertical="center"/>
    </xf>
    <xf numFmtId="3" fontId="18" fillId="5" borderId="51" xfId="0" applyNumberFormat="1" applyFont="1" applyFill="1" applyBorder="1" applyAlignment="1">
      <alignment vertical="center"/>
    </xf>
    <xf numFmtId="164" fontId="18" fillId="5" borderId="51" xfId="0" applyNumberFormat="1" applyFont="1" applyFill="1" applyBorder="1" applyAlignment="1">
      <alignment vertical="center"/>
    </xf>
    <xf numFmtId="0" fontId="15" fillId="6" borderId="17" xfId="1" applyFont="1" applyFill="1" applyBorder="1" applyAlignment="1">
      <alignment horizontal="left" vertical="center"/>
    </xf>
    <xf numFmtId="0" fontId="15" fillId="6" borderId="38" xfId="1" applyFont="1" applyFill="1" applyBorder="1" applyAlignment="1">
      <alignment horizontal="left" vertical="center"/>
    </xf>
    <xf numFmtId="4" fontId="9" fillId="0" borderId="63" xfId="0" applyNumberFormat="1" applyFont="1" applyBorder="1" applyAlignment="1">
      <alignment horizontal="center"/>
    </xf>
    <xf numFmtId="0" fontId="6" fillId="0" borderId="17" xfId="0" applyFont="1" applyBorder="1" applyAlignment="1" applyProtection="1">
      <alignment vertical="center"/>
    </xf>
    <xf numFmtId="0" fontId="4" fillId="4" borderId="71" xfId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15" fillId="6" borderId="43" xfId="1" applyFont="1" applyFill="1" applyBorder="1" applyAlignment="1">
      <alignment horizontal="left" vertical="center"/>
    </xf>
    <xf numFmtId="0" fontId="15" fillId="6" borderId="58" xfId="1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40" xfId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46" xfId="1" applyFont="1" applyFill="1" applyBorder="1" applyAlignment="1">
      <alignment horizontal="center"/>
    </xf>
    <xf numFmtId="0" fontId="3" fillId="4" borderId="56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40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40" xfId="1" applyFont="1" applyFill="1" applyBorder="1" applyAlignment="1">
      <alignment horizontal="center" vertical="center"/>
    </xf>
    <xf numFmtId="0" fontId="13" fillId="4" borderId="47" xfId="1" applyFont="1" applyFill="1" applyBorder="1" applyAlignment="1">
      <alignment horizontal="center" vertical="center" wrapText="1"/>
    </xf>
    <xf numFmtId="0" fontId="3" fillId="4" borderId="5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57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72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0" fontId="3" fillId="4" borderId="33" xfId="1" applyFont="1" applyFill="1" applyBorder="1" applyAlignment="1">
      <alignment horizontal="center" vertical="center"/>
    </xf>
    <xf numFmtId="0" fontId="13" fillId="4" borderId="66" xfId="1" applyFont="1" applyFill="1" applyBorder="1" applyAlignment="1">
      <alignment horizontal="center" wrapText="1"/>
    </xf>
    <xf numFmtId="0" fontId="13" fillId="4" borderId="67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0" xfId="1" applyFont="1" applyFill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/>
    </xf>
    <xf numFmtId="0" fontId="13" fillId="4" borderId="46" xfId="1" applyFont="1" applyFill="1" applyBorder="1" applyAlignment="1" applyProtection="1">
      <alignment horizontal="center" vertical="center" wrapText="1"/>
    </xf>
    <xf numFmtId="0" fontId="13" fillId="4" borderId="47" xfId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0" xfId="1" applyFont="1" applyFill="1" applyBorder="1" applyAlignment="1" applyProtection="1">
      <alignment horizontal="center" vertical="center" wrapText="1"/>
    </xf>
    <xf numFmtId="0" fontId="3" fillId="4" borderId="45" xfId="1" applyFont="1" applyFill="1" applyBorder="1" applyAlignment="1" applyProtection="1">
      <alignment horizontal="center" vertical="center"/>
    </xf>
    <xf numFmtId="0" fontId="3" fillId="4" borderId="33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</cellXfs>
  <cellStyles count="3">
    <cellStyle name="Акцент1" xfId="1" builtinId="29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4F81BD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3" sqref="J43"/>
    </sheetView>
  </sheetViews>
  <sheetFormatPr defaultRowHeight="15" x14ac:dyDescent="0.25"/>
  <cols>
    <col min="1" max="1" width="50.85546875" style="50" bestFit="1" customWidth="1"/>
    <col min="2" max="2" width="12.5703125" style="50" customWidth="1"/>
    <col min="3" max="3" width="12.85546875" style="50" customWidth="1"/>
    <col min="4" max="4" width="12.7109375" style="50" customWidth="1"/>
    <col min="5" max="5" width="13" style="50" customWidth="1"/>
    <col min="6" max="6" width="12.85546875" style="50" customWidth="1"/>
    <col min="7" max="7" width="11.85546875" style="50" bestFit="1" customWidth="1"/>
    <col min="8" max="8" width="12.7109375" style="50" customWidth="1"/>
    <col min="9" max="9" width="12.140625" style="50" customWidth="1"/>
    <col min="10" max="10" width="12.7109375" style="50" customWidth="1"/>
    <col min="11" max="11" width="13.5703125" style="50" customWidth="1"/>
    <col min="12" max="12" width="11.85546875" style="50" bestFit="1" customWidth="1"/>
    <col min="13" max="13" width="11.42578125" style="50" customWidth="1"/>
    <col min="14" max="14" width="11.7109375" style="50" customWidth="1"/>
    <col min="15" max="15" width="12.85546875" style="50" customWidth="1"/>
    <col min="16" max="16" width="11.7109375" style="50" customWidth="1"/>
    <col min="17" max="17" width="12" style="50" customWidth="1"/>
    <col min="18" max="18" width="14.7109375" style="50" customWidth="1"/>
    <col min="19" max="19" width="13.140625" style="50" customWidth="1"/>
    <col min="20" max="20" width="15.28515625" style="50" customWidth="1"/>
    <col min="21" max="21" width="12.5703125" style="50" customWidth="1"/>
    <col min="22" max="22" width="12.85546875" style="50" customWidth="1"/>
    <col min="23" max="23" width="12.7109375" style="50" customWidth="1"/>
    <col min="24" max="24" width="13" style="50" customWidth="1"/>
    <col min="25" max="25" width="12.85546875" style="50" customWidth="1"/>
    <col min="26" max="26" width="11.85546875" style="50" bestFit="1" customWidth="1"/>
    <col min="27" max="27" width="12.7109375" style="50" customWidth="1"/>
    <col min="28" max="28" width="12.140625" style="50" customWidth="1"/>
    <col min="29" max="29" width="12.7109375" style="50" customWidth="1"/>
    <col min="30" max="30" width="13.5703125" style="50" customWidth="1"/>
    <col min="31" max="31" width="11.85546875" style="50" bestFit="1" customWidth="1"/>
    <col min="32" max="32" width="11.42578125" style="50" customWidth="1"/>
    <col min="33" max="33" width="11.7109375" style="50" customWidth="1"/>
    <col min="34" max="34" width="12.85546875" style="50" customWidth="1"/>
    <col min="35" max="35" width="11.7109375" style="50" customWidth="1"/>
    <col min="36" max="36" width="12" style="50" customWidth="1"/>
    <col min="37" max="37" width="14.7109375" style="50" customWidth="1"/>
    <col min="38" max="38" width="13.140625" style="50" customWidth="1"/>
    <col min="39" max="39" width="15.28515625" style="50" customWidth="1"/>
    <col min="40" max="40" width="13" style="49" customWidth="1"/>
    <col min="41" max="16384" width="9.140625" style="50"/>
  </cols>
  <sheetData>
    <row r="1" spans="1:39" ht="21" x14ac:dyDescent="0.25">
      <c r="A1" s="245" t="s">
        <v>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</row>
    <row r="2" spans="1:39" ht="21" x14ac:dyDescent="0.25">
      <c r="A2" s="202"/>
      <c r="B2" s="204">
        <v>2018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6"/>
      <c r="U2" s="204">
        <v>2019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6"/>
    </row>
    <row r="3" spans="1:39" ht="15.75" x14ac:dyDescent="0.25">
      <c r="A3" s="203"/>
      <c r="B3" s="57" t="s">
        <v>27</v>
      </c>
      <c r="C3" s="57" t="s">
        <v>28</v>
      </c>
      <c r="D3" s="57" t="s">
        <v>29</v>
      </c>
      <c r="E3" s="57" t="s">
        <v>30</v>
      </c>
      <c r="F3" s="57" t="s">
        <v>31</v>
      </c>
      <c r="G3" s="58" t="s">
        <v>32</v>
      </c>
      <c r="H3" s="58" t="s">
        <v>33</v>
      </c>
      <c r="I3" s="57" t="s">
        <v>34</v>
      </c>
      <c r="J3" s="57" t="s">
        <v>35</v>
      </c>
      <c r="K3" s="57" t="s">
        <v>36</v>
      </c>
      <c r="L3" s="57" t="s">
        <v>37</v>
      </c>
      <c r="M3" s="57" t="s">
        <v>38</v>
      </c>
      <c r="N3" s="57" t="s">
        <v>39</v>
      </c>
      <c r="O3" s="57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61">
        <v>2018</v>
      </c>
      <c r="U3" s="57" t="s">
        <v>27</v>
      </c>
      <c r="V3" s="57" t="s">
        <v>28</v>
      </c>
      <c r="W3" s="57" t="s">
        <v>29</v>
      </c>
      <c r="X3" s="57" t="s">
        <v>30</v>
      </c>
      <c r="Y3" s="57" t="s">
        <v>31</v>
      </c>
      <c r="Z3" s="58" t="s">
        <v>32</v>
      </c>
      <c r="AA3" s="58" t="s">
        <v>33</v>
      </c>
      <c r="AB3" s="57" t="s">
        <v>34</v>
      </c>
      <c r="AC3" s="57" t="s">
        <v>35</v>
      </c>
      <c r="AD3" s="57" t="s">
        <v>36</v>
      </c>
      <c r="AE3" s="57" t="s">
        <v>37</v>
      </c>
      <c r="AF3" s="57" t="s">
        <v>38</v>
      </c>
      <c r="AG3" s="57" t="s">
        <v>39</v>
      </c>
      <c r="AH3" s="57" t="s">
        <v>40</v>
      </c>
      <c r="AI3" s="13" t="s">
        <v>41</v>
      </c>
      <c r="AJ3" s="13" t="s">
        <v>42</v>
      </c>
      <c r="AK3" s="13" t="s">
        <v>43</v>
      </c>
      <c r="AL3" s="13" t="s">
        <v>44</v>
      </c>
      <c r="AM3" s="61">
        <v>2019</v>
      </c>
    </row>
    <row r="4" spans="1:39" ht="18.75" x14ac:dyDescent="0.25">
      <c r="A4" s="34" t="s">
        <v>13</v>
      </c>
      <c r="B4" s="35"/>
      <c r="C4" s="36"/>
      <c r="D4" s="36"/>
      <c r="E4" s="37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62"/>
      <c r="U4" s="35"/>
      <c r="V4" s="36"/>
      <c r="W4" s="36"/>
      <c r="X4" s="37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62"/>
    </row>
    <row r="5" spans="1:39" ht="15.75" x14ac:dyDescent="0.25">
      <c r="A5" s="14" t="s">
        <v>1</v>
      </c>
      <c r="B5" s="22">
        <v>68876.089000000007</v>
      </c>
      <c r="C5" s="22">
        <v>66659.047999999995</v>
      </c>
      <c r="D5" s="23">
        <v>40646.906999999999</v>
      </c>
      <c r="E5" s="29">
        <v>176182.04399999999</v>
      </c>
      <c r="F5" s="22">
        <v>63745.61</v>
      </c>
      <c r="G5" s="22">
        <v>31809.267</v>
      </c>
      <c r="H5" s="22">
        <v>1808.7059999999999</v>
      </c>
      <c r="I5" s="29">
        <v>97363.582999999999</v>
      </c>
      <c r="J5" s="29">
        <f>E5+I5</f>
        <v>273545.62699999998</v>
      </c>
      <c r="K5" s="22">
        <v>8122.0389999999998</v>
      </c>
      <c r="L5" s="22">
        <v>19679.507000000001</v>
      </c>
      <c r="M5" s="22">
        <v>30692.751</v>
      </c>
      <c r="N5" s="29">
        <f>SUM(K5:M5)</f>
        <v>58494.297000000006</v>
      </c>
      <c r="O5" s="29">
        <f>SUM(N5,J5)</f>
        <v>332039.924</v>
      </c>
      <c r="P5" s="22">
        <v>57395.146000000001</v>
      </c>
      <c r="Q5" s="22">
        <v>70003.758000000002</v>
      </c>
      <c r="R5" s="22">
        <v>73657.009000000005</v>
      </c>
      <c r="S5" s="29">
        <f>SUM(P5:R5)</f>
        <v>201055.913</v>
      </c>
      <c r="T5" s="29">
        <f t="shared" ref="T5:T16" si="0">SUM(S5,O5)</f>
        <v>533095.83700000006</v>
      </c>
      <c r="U5" s="22">
        <v>77719.107000000004</v>
      </c>
      <c r="V5" s="22">
        <v>62871.281000000003</v>
      </c>
      <c r="W5" s="23">
        <v>51656.487999999998</v>
      </c>
      <c r="X5" s="29">
        <f>SUM(U5:W5)</f>
        <v>192246.87599999999</v>
      </c>
      <c r="Y5" s="22">
        <v>45050.228999999999</v>
      </c>
      <c r="Z5" s="22">
        <v>25794.507000000001</v>
      </c>
      <c r="AA5" s="22">
        <v>17289.791000000001</v>
      </c>
      <c r="AB5" s="29">
        <f>SUM(Y5:AA5)</f>
        <v>88134.527000000002</v>
      </c>
      <c r="AC5" s="29">
        <f>X5+AB5</f>
        <v>280381.40299999999</v>
      </c>
      <c r="AD5" s="22">
        <v>17227.232</v>
      </c>
      <c r="AE5" s="22">
        <v>7484.5889999999999</v>
      </c>
      <c r="AF5" s="22">
        <v>24842.277999999998</v>
      </c>
      <c r="AG5" s="29">
        <f>SUM(AD5:AF5)</f>
        <v>49554.099000000002</v>
      </c>
      <c r="AH5" s="29">
        <f>SUM(AG5,AC5)</f>
        <v>329935.50199999998</v>
      </c>
      <c r="AI5" s="22">
        <v>70225.076000000001</v>
      </c>
      <c r="AJ5" s="22">
        <v>57736.783000000003</v>
      </c>
      <c r="AK5" s="22">
        <v>69927.307000000001</v>
      </c>
      <c r="AL5" s="29">
        <f>SUM(AI5:AK5)</f>
        <v>197889.166</v>
      </c>
      <c r="AM5" s="29">
        <f t="shared" ref="AM5:AM16" si="1">SUM(AL5,AH5)</f>
        <v>527824.66799999995</v>
      </c>
    </row>
    <row r="6" spans="1:39" ht="15.75" x14ac:dyDescent="0.25">
      <c r="A6" s="15" t="s">
        <v>2</v>
      </c>
      <c r="B6" s="24">
        <v>233413.16099999999</v>
      </c>
      <c r="C6" s="25">
        <v>195071.821</v>
      </c>
      <c r="D6" s="25">
        <v>332316.47700000001</v>
      </c>
      <c r="E6" s="30">
        <v>760801.45900000003</v>
      </c>
      <c r="F6" s="24">
        <v>206058.52</v>
      </c>
      <c r="G6" s="25">
        <v>264230.505</v>
      </c>
      <c r="H6" s="24">
        <v>246446.58199999999</v>
      </c>
      <c r="I6" s="30">
        <v>716735.60699999996</v>
      </c>
      <c r="J6" s="30">
        <f t="shared" ref="J6:J16" si="2">E6+I6</f>
        <v>1477537.0660000001</v>
      </c>
      <c r="K6" s="24">
        <v>230679.965</v>
      </c>
      <c r="L6" s="25">
        <v>154928.97</v>
      </c>
      <c r="M6" s="24">
        <v>214735.42199999999</v>
      </c>
      <c r="N6" s="30">
        <f t="shared" ref="N6:N16" si="3">SUM(K6:M6)</f>
        <v>600344.35699999996</v>
      </c>
      <c r="O6" s="30">
        <f t="shared" ref="O6:O16" si="4">SUM(N6,J6)</f>
        <v>2077881.423</v>
      </c>
      <c r="P6" s="24">
        <v>272130.277</v>
      </c>
      <c r="Q6" s="25">
        <v>270348.65999999997</v>
      </c>
      <c r="R6" s="24">
        <v>381097.78</v>
      </c>
      <c r="S6" s="30">
        <f t="shared" ref="S6:S16" si="5">SUM(P6:R6)</f>
        <v>923576.71699999995</v>
      </c>
      <c r="T6" s="30">
        <f t="shared" si="0"/>
        <v>3001458.1399999997</v>
      </c>
      <c r="U6" s="24">
        <v>426246.10600000003</v>
      </c>
      <c r="V6" s="25">
        <v>319231.88400000002</v>
      </c>
      <c r="W6" s="25">
        <v>364902.46399999998</v>
      </c>
      <c r="X6" s="30">
        <f t="shared" ref="X6:X15" si="6">SUM(U6:W6)</f>
        <v>1110380.4539999999</v>
      </c>
      <c r="Y6" s="24">
        <v>293773.48800000001</v>
      </c>
      <c r="Z6" s="25">
        <v>206741.03700000001</v>
      </c>
      <c r="AA6" s="24">
        <v>215899.48800000001</v>
      </c>
      <c r="AB6" s="30">
        <f t="shared" ref="AB6:AB15" si="7">SUM(Y6:AA6)</f>
        <v>716414.01300000004</v>
      </c>
      <c r="AC6" s="30">
        <f t="shared" ref="AC6:AC15" si="8">X6+AB6</f>
        <v>1826794.4669999999</v>
      </c>
      <c r="AD6" s="24">
        <v>191625.91899999999</v>
      </c>
      <c r="AE6" s="25">
        <v>77.128</v>
      </c>
      <c r="AF6" s="24">
        <v>105409.19100000001</v>
      </c>
      <c r="AG6" s="30">
        <f t="shared" ref="AG6:AG16" si="9">SUM(AD6:AF6)</f>
        <v>297112.23800000001</v>
      </c>
      <c r="AH6" s="30">
        <f t="shared" ref="AH6:AH16" si="10">SUM(AG6,AC6)</f>
        <v>2123906.7050000001</v>
      </c>
      <c r="AI6" s="24">
        <v>209608.245</v>
      </c>
      <c r="AJ6" s="25">
        <v>324643.46100000001</v>
      </c>
      <c r="AK6" s="24">
        <v>305364.89899999998</v>
      </c>
      <c r="AL6" s="30">
        <f t="shared" ref="AL6:AL16" si="11">SUM(AI6:AK6)</f>
        <v>839616.60499999998</v>
      </c>
      <c r="AM6" s="30">
        <f t="shared" si="1"/>
        <v>2963523.31</v>
      </c>
    </row>
    <row r="7" spans="1:39" ht="15.75" x14ac:dyDescent="0.25">
      <c r="A7" s="15" t="s">
        <v>3</v>
      </c>
      <c r="B7" s="24">
        <v>94903.517999999996</v>
      </c>
      <c r="C7" s="24">
        <v>78729.929999999993</v>
      </c>
      <c r="D7" s="25">
        <v>96952.183999999994</v>
      </c>
      <c r="E7" s="30">
        <v>270585.63199999998</v>
      </c>
      <c r="F7" s="24">
        <v>81884.842999999993</v>
      </c>
      <c r="G7" s="24">
        <v>44299.870999999999</v>
      </c>
      <c r="H7" s="24">
        <v>25456.294000000002</v>
      </c>
      <c r="I7" s="30">
        <v>151641.008</v>
      </c>
      <c r="J7" s="30">
        <f t="shared" si="2"/>
        <v>422226.64</v>
      </c>
      <c r="K7" s="24">
        <v>13777.021000000001</v>
      </c>
      <c r="L7" s="24">
        <v>24291.348000000002</v>
      </c>
      <c r="M7" s="24">
        <v>38416.633999999998</v>
      </c>
      <c r="N7" s="30">
        <f t="shared" si="3"/>
        <v>76485.002999999997</v>
      </c>
      <c r="O7" s="30">
        <f t="shared" si="4"/>
        <v>498711.64300000004</v>
      </c>
      <c r="P7" s="24">
        <v>74666.928</v>
      </c>
      <c r="Q7" s="24">
        <v>92833.099000000002</v>
      </c>
      <c r="R7" s="24">
        <v>90236.425000000003</v>
      </c>
      <c r="S7" s="30">
        <f t="shared" si="5"/>
        <v>257736.45199999999</v>
      </c>
      <c r="T7" s="30">
        <f t="shared" si="0"/>
        <v>756448.09499999997</v>
      </c>
      <c r="U7" s="24">
        <v>100605.07799999999</v>
      </c>
      <c r="V7" s="24">
        <v>86754.695999999996</v>
      </c>
      <c r="W7" s="25">
        <v>96408.023000000001</v>
      </c>
      <c r="X7" s="30">
        <f t="shared" si="6"/>
        <v>283767.79699999996</v>
      </c>
      <c r="Y7" s="24">
        <v>78156.645000000004</v>
      </c>
      <c r="Z7" s="24">
        <v>55158.641000000003</v>
      </c>
      <c r="AA7" s="24">
        <v>27403.78</v>
      </c>
      <c r="AB7" s="30">
        <f t="shared" si="7"/>
        <v>160719.06600000002</v>
      </c>
      <c r="AC7" s="30">
        <f t="shared" si="8"/>
        <v>444486.86300000001</v>
      </c>
      <c r="AD7" s="24">
        <v>12478.548000000001</v>
      </c>
      <c r="AE7" s="24">
        <v>15626.388000000001</v>
      </c>
      <c r="AF7" s="24">
        <v>23245.932000000001</v>
      </c>
      <c r="AG7" s="30">
        <f t="shared" si="9"/>
        <v>51350.868000000002</v>
      </c>
      <c r="AH7" s="30">
        <f t="shared" si="10"/>
        <v>495837.73100000003</v>
      </c>
      <c r="AI7" s="24">
        <v>55449.201999999997</v>
      </c>
      <c r="AJ7" s="24">
        <v>88922.216</v>
      </c>
      <c r="AK7" s="24">
        <v>82054.112999999998</v>
      </c>
      <c r="AL7" s="30">
        <f t="shared" si="11"/>
        <v>226425.53100000002</v>
      </c>
      <c r="AM7" s="30">
        <f t="shared" si="1"/>
        <v>722263.2620000001</v>
      </c>
    </row>
    <row r="8" spans="1:39" ht="15.75" x14ac:dyDescent="0.25">
      <c r="A8" s="15" t="s">
        <v>4</v>
      </c>
      <c r="B8" s="24">
        <v>237624.32199999999</v>
      </c>
      <c r="C8" s="24">
        <v>150938.72099999999</v>
      </c>
      <c r="D8" s="25">
        <v>197369.52100000001</v>
      </c>
      <c r="E8" s="30">
        <v>585932.56400000001</v>
      </c>
      <c r="F8" s="24">
        <v>203371.74400000001</v>
      </c>
      <c r="G8" s="24">
        <v>120960.683</v>
      </c>
      <c r="H8" s="24">
        <v>133675.59700000001</v>
      </c>
      <c r="I8" s="30">
        <v>458008.02399999998</v>
      </c>
      <c r="J8" s="30">
        <f t="shared" si="2"/>
        <v>1043940.588</v>
      </c>
      <c r="K8" s="24">
        <v>128802.27099999999</v>
      </c>
      <c r="L8" s="24">
        <v>104662.71799999999</v>
      </c>
      <c r="M8" s="24">
        <v>183233.86</v>
      </c>
      <c r="N8" s="30">
        <f t="shared" si="3"/>
        <v>416698.84899999999</v>
      </c>
      <c r="O8" s="30">
        <f t="shared" si="4"/>
        <v>1460639.4369999999</v>
      </c>
      <c r="P8" s="24">
        <v>177012.435</v>
      </c>
      <c r="Q8" s="24">
        <v>118219.158</v>
      </c>
      <c r="R8" s="24">
        <v>166431.97200000001</v>
      </c>
      <c r="S8" s="30">
        <f t="shared" si="5"/>
        <v>461663.565</v>
      </c>
      <c r="T8" s="30">
        <f t="shared" si="0"/>
        <v>1922303.0019999999</v>
      </c>
      <c r="U8" s="24">
        <v>158891.53</v>
      </c>
      <c r="V8" s="24">
        <v>121119.887</v>
      </c>
      <c r="W8" s="25">
        <v>124656.66</v>
      </c>
      <c r="X8" s="30">
        <f t="shared" si="6"/>
        <v>404668.07700000005</v>
      </c>
      <c r="Y8" s="24">
        <v>123861.526</v>
      </c>
      <c r="Z8" s="24">
        <v>138853.64799999999</v>
      </c>
      <c r="AA8" s="24">
        <v>103042.94</v>
      </c>
      <c r="AB8" s="30">
        <f t="shared" si="7"/>
        <v>365758.114</v>
      </c>
      <c r="AC8" s="30">
        <f t="shared" si="8"/>
        <v>770426.19100000011</v>
      </c>
      <c r="AD8" s="24">
        <v>114492.52499999999</v>
      </c>
      <c r="AE8" s="24">
        <v>83838.782000000007</v>
      </c>
      <c r="AF8" s="24">
        <v>115817.255</v>
      </c>
      <c r="AG8" s="30">
        <f t="shared" si="9"/>
        <v>314148.56200000003</v>
      </c>
      <c r="AH8" s="30">
        <f t="shared" si="10"/>
        <v>1084574.753</v>
      </c>
      <c r="AI8" s="24">
        <v>187814.60699999999</v>
      </c>
      <c r="AJ8" s="24">
        <v>203236.36300000001</v>
      </c>
      <c r="AK8" s="24">
        <v>242315.85200000001</v>
      </c>
      <c r="AL8" s="30">
        <f t="shared" si="11"/>
        <v>633366.82199999993</v>
      </c>
      <c r="AM8" s="30">
        <f t="shared" si="1"/>
        <v>1717941.575</v>
      </c>
    </row>
    <row r="9" spans="1:39" ht="15.75" x14ac:dyDescent="0.25">
      <c r="A9" s="15" t="s">
        <v>5</v>
      </c>
      <c r="B9" s="24">
        <v>136403.68799999999</v>
      </c>
      <c r="C9" s="24">
        <v>156460.37299999999</v>
      </c>
      <c r="D9" s="25">
        <v>127659.965</v>
      </c>
      <c r="E9" s="30">
        <v>420524.02600000001</v>
      </c>
      <c r="F9" s="24">
        <v>109449.61900000001</v>
      </c>
      <c r="G9" s="24">
        <v>64554.112000000001</v>
      </c>
      <c r="H9" s="24">
        <v>35780.764000000003</v>
      </c>
      <c r="I9" s="30">
        <v>209784.495</v>
      </c>
      <c r="J9" s="30">
        <f t="shared" si="2"/>
        <v>630308.52099999995</v>
      </c>
      <c r="K9" s="24">
        <v>24614.02</v>
      </c>
      <c r="L9" s="24">
        <v>28282.815999999999</v>
      </c>
      <c r="M9" s="24">
        <v>50351.269</v>
      </c>
      <c r="N9" s="30">
        <f t="shared" si="3"/>
        <v>103248.105</v>
      </c>
      <c r="O9" s="30">
        <f t="shared" si="4"/>
        <v>733556.62599999993</v>
      </c>
      <c r="P9" s="24">
        <v>99535.837</v>
      </c>
      <c r="Q9" s="24">
        <v>115101.379</v>
      </c>
      <c r="R9" s="24">
        <v>149905.94699999999</v>
      </c>
      <c r="S9" s="30">
        <f t="shared" si="5"/>
        <v>364543.163</v>
      </c>
      <c r="T9" s="30">
        <f t="shared" si="0"/>
        <v>1098099.7889999999</v>
      </c>
      <c r="U9" s="24">
        <v>166855.16500000001</v>
      </c>
      <c r="V9" s="24">
        <v>142911.38699999999</v>
      </c>
      <c r="W9" s="25">
        <v>150597.038</v>
      </c>
      <c r="X9" s="30">
        <f t="shared" si="6"/>
        <v>460363.59</v>
      </c>
      <c r="Y9" s="24">
        <v>113167.15399999999</v>
      </c>
      <c r="Z9" s="24">
        <v>71990.476999999999</v>
      </c>
      <c r="AA9" s="24">
        <v>25211.016</v>
      </c>
      <c r="AB9" s="30">
        <f t="shared" si="7"/>
        <v>210368.647</v>
      </c>
      <c r="AC9" s="30">
        <f t="shared" si="8"/>
        <v>670732.23699999996</v>
      </c>
      <c r="AD9" s="24">
        <v>27645.289000000001</v>
      </c>
      <c r="AE9" s="24">
        <v>29937.642</v>
      </c>
      <c r="AF9" s="24">
        <v>56853.561000000002</v>
      </c>
      <c r="AG9" s="30">
        <f t="shared" si="9"/>
        <v>114436.492</v>
      </c>
      <c r="AH9" s="30">
        <f t="shared" si="10"/>
        <v>785168.72899999993</v>
      </c>
      <c r="AI9" s="24">
        <v>120567.69100000001</v>
      </c>
      <c r="AJ9" s="24">
        <v>123386.561</v>
      </c>
      <c r="AK9" s="24">
        <v>141277.96400000001</v>
      </c>
      <c r="AL9" s="30">
        <f t="shared" si="11"/>
        <v>385232.21600000001</v>
      </c>
      <c r="AM9" s="30">
        <f t="shared" si="1"/>
        <v>1170400.9449999998</v>
      </c>
    </row>
    <row r="10" spans="1:39" ht="15.75" x14ac:dyDescent="0.25">
      <c r="A10" s="15" t="s">
        <v>6</v>
      </c>
      <c r="B10" s="24">
        <v>97039.076000000001</v>
      </c>
      <c r="C10" s="24">
        <v>102980.825</v>
      </c>
      <c r="D10" s="25">
        <v>98819.274999999994</v>
      </c>
      <c r="E10" s="30">
        <v>298839.17599999998</v>
      </c>
      <c r="F10" s="24">
        <v>82227.622000000003</v>
      </c>
      <c r="G10" s="24">
        <v>45753.733999999997</v>
      </c>
      <c r="H10" s="24">
        <v>14586.748</v>
      </c>
      <c r="I10" s="30">
        <v>142568.10399999999</v>
      </c>
      <c r="J10" s="30">
        <f t="shared" si="2"/>
        <v>441407.27999999997</v>
      </c>
      <c r="K10" s="24">
        <v>12937.406000000001</v>
      </c>
      <c r="L10" s="24">
        <v>40490.591</v>
      </c>
      <c r="M10" s="24">
        <v>52875.851000000002</v>
      </c>
      <c r="N10" s="30">
        <f t="shared" si="3"/>
        <v>106303.848</v>
      </c>
      <c r="O10" s="30">
        <f t="shared" si="4"/>
        <v>547711.12800000003</v>
      </c>
      <c r="P10" s="24">
        <v>99527.39</v>
      </c>
      <c r="Q10" s="24">
        <v>101646.319</v>
      </c>
      <c r="R10" s="24">
        <v>115901.326</v>
      </c>
      <c r="S10" s="30">
        <f t="shared" si="5"/>
        <v>317075.03500000003</v>
      </c>
      <c r="T10" s="30">
        <f t="shared" si="0"/>
        <v>864786.16300000006</v>
      </c>
      <c r="U10" s="24">
        <v>108567.95</v>
      </c>
      <c r="V10" s="24">
        <v>87889.297999999995</v>
      </c>
      <c r="W10" s="25">
        <v>120928.416</v>
      </c>
      <c r="X10" s="30">
        <f t="shared" si="6"/>
        <v>317385.66399999999</v>
      </c>
      <c r="Y10" s="24">
        <v>114533.52</v>
      </c>
      <c r="Z10" s="24">
        <v>114106.302</v>
      </c>
      <c r="AA10" s="24">
        <v>67804.434999999998</v>
      </c>
      <c r="AB10" s="30">
        <f t="shared" si="7"/>
        <v>296444.25699999998</v>
      </c>
      <c r="AC10" s="30">
        <f t="shared" si="8"/>
        <v>613829.92099999997</v>
      </c>
      <c r="AD10" s="24">
        <v>23979.875</v>
      </c>
      <c r="AE10" s="24">
        <v>73233.009999999995</v>
      </c>
      <c r="AF10" s="24">
        <v>88219.793999999994</v>
      </c>
      <c r="AG10" s="30">
        <f t="shared" si="9"/>
        <v>185432.679</v>
      </c>
      <c r="AH10" s="30">
        <f t="shared" si="10"/>
        <v>799262.6</v>
      </c>
      <c r="AI10" s="24">
        <v>99142.634000000005</v>
      </c>
      <c r="AJ10" s="24">
        <v>102915.235</v>
      </c>
      <c r="AK10" s="24">
        <v>93455.126000000004</v>
      </c>
      <c r="AL10" s="30">
        <f t="shared" si="11"/>
        <v>295512.995</v>
      </c>
      <c r="AM10" s="30">
        <f t="shared" si="1"/>
        <v>1094775.595</v>
      </c>
    </row>
    <row r="11" spans="1:39" ht="15.75" x14ac:dyDescent="0.25">
      <c r="A11" s="15" t="s">
        <v>7</v>
      </c>
      <c r="B11" s="24">
        <v>247662.24</v>
      </c>
      <c r="C11" s="24">
        <v>244084.68799999999</v>
      </c>
      <c r="D11" s="25">
        <v>246654.408</v>
      </c>
      <c r="E11" s="30">
        <v>738401.33600000001</v>
      </c>
      <c r="F11" s="24">
        <v>191296.448</v>
      </c>
      <c r="G11" s="24">
        <v>119749.848</v>
      </c>
      <c r="H11" s="24">
        <v>84129.104000000007</v>
      </c>
      <c r="I11" s="30">
        <v>395175.4</v>
      </c>
      <c r="J11" s="30">
        <f t="shared" si="2"/>
        <v>1133576.736</v>
      </c>
      <c r="K11" s="24">
        <v>55360.944000000003</v>
      </c>
      <c r="L11" s="24">
        <v>70664.800000000003</v>
      </c>
      <c r="M11" s="24">
        <v>102707.24800000001</v>
      </c>
      <c r="N11" s="30">
        <f t="shared" si="3"/>
        <v>228732.99200000003</v>
      </c>
      <c r="O11" s="30">
        <f t="shared" si="4"/>
        <v>1362309.7280000001</v>
      </c>
      <c r="P11" s="24">
        <v>202673.848</v>
      </c>
      <c r="Q11" s="24">
        <v>208343.36799999999</v>
      </c>
      <c r="R11" s="24">
        <v>262149.712</v>
      </c>
      <c r="S11" s="30">
        <f t="shared" si="5"/>
        <v>673166.92800000007</v>
      </c>
      <c r="T11" s="30">
        <f t="shared" si="0"/>
        <v>2035476.6560000002</v>
      </c>
      <c r="U11" s="24">
        <v>275654.51199999999</v>
      </c>
      <c r="V11" s="24">
        <v>212904.24</v>
      </c>
      <c r="W11" s="25">
        <v>224271.52799999999</v>
      </c>
      <c r="X11" s="30">
        <f t="shared" si="6"/>
        <v>712830.28</v>
      </c>
      <c r="Y11" s="24">
        <v>186627.56</v>
      </c>
      <c r="Z11" s="24">
        <v>132488.16099999999</v>
      </c>
      <c r="AA11" s="24">
        <v>95128.76</v>
      </c>
      <c r="AB11" s="30">
        <f t="shared" si="7"/>
        <v>414244.48100000003</v>
      </c>
      <c r="AC11" s="30">
        <f t="shared" si="8"/>
        <v>1127074.7609999999</v>
      </c>
      <c r="AD11" s="24">
        <v>47063</v>
      </c>
      <c r="AE11" s="24">
        <v>85163.24</v>
      </c>
      <c r="AF11" s="24">
        <v>101145.48</v>
      </c>
      <c r="AG11" s="30">
        <f t="shared" si="9"/>
        <v>233371.71999999997</v>
      </c>
      <c r="AH11" s="30">
        <f t="shared" si="10"/>
        <v>1360446.4809999999</v>
      </c>
      <c r="AI11" s="24">
        <v>174810.76</v>
      </c>
      <c r="AJ11" s="24">
        <v>211121.72</v>
      </c>
      <c r="AK11" s="24">
        <v>224717.84</v>
      </c>
      <c r="AL11" s="30">
        <f t="shared" si="11"/>
        <v>610650.31999999995</v>
      </c>
      <c r="AM11" s="30">
        <f t="shared" si="1"/>
        <v>1971096.801</v>
      </c>
    </row>
    <row r="12" spans="1:39" ht="15.75" x14ac:dyDescent="0.25">
      <c r="A12" s="15" t="s">
        <v>8</v>
      </c>
      <c r="B12" s="24">
        <v>479946.37199999997</v>
      </c>
      <c r="C12" s="24">
        <v>515062.04100000003</v>
      </c>
      <c r="D12" s="25">
        <v>556020.28099999996</v>
      </c>
      <c r="E12" s="30">
        <v>1551028.6939999999</v>
      </c>
      <c r="F12" s="24">
        <v>374772.48499999999</v>
      </c>
      <c r="G12" s="24">
        <v>296830.19500000001</v>
      </c>
      <c r="H12" s="24">
        <v>248689.932</v>
      </c>
      <c r="I12" s="30">
        <v>920292.61199999996</v>
      </c>
      <c r="J12" s="30">
        <f t="shared" si="2"/>
        <v>2471321.3059999999</v>
      </c>
      <c r="K12" s="24">
        <v>258794.26699999999</v>
      </c>
      <c r="L12" s="24">
        <v>261103.99400000001</v>
      </c>
      <c r="M12" s="24">
        <v>191379.85</v>
      </c>
      <c r="N12" s="30">
        <f t="shared" si="3"/>
        <v>711278.11100000003</v>
      </c>
      <c r="O12" s="30">
        <f t="shared" si="4"/>
        <v>3182599.4169999999</v>
      </c>
      <c r="P12" s="24">
        <v>467464.47</v>
      </c>
      <c r="Q12" s="24">
        <v>435327.58899999998</v>
      </c>
      <c r="R12" s="24">
        <v>527982.46600000001</v>
      </c>
      <c r="S12" s="30">
        <f t="shared" si="5"/>
        <v>1430774.5249999999</v>
      </c>
      <c r="T12" s="30">
        <f t="shared" si="0"/>
        <v>4613373.9419999998</v>
      </c>
      <c r="U12" s="24">
        <v>609144.39199999999</v>
      </c>
      <c r="V12" s="24">
        <v>477020.35100000002</v>
      </c>
      <c r="W12" s="25">
        <v>496376.66200000001</v>
      </c>
      <c r="X12" s="30">
        <f t="shared" si="6"/>
        <v>1582541.405</v>
      </c>
      <c r="Y12" s="24">
        <v>351128.55599999998</v>
      </c>
      <c r="Z12" s="24">
        <v>352888.12400000001</v>
      </c>
      <c r="AA12" s="24">
        <v>242512.18100000001</v>
      </c>
      <c r="AB12" s="30">
        <f t="shared" si="7"/>
        <v>946528.86099999992</v>
      </c>
      <c r="AC12" s="30">
        <f t="shared" si="8"/>
        <v>2529070.2659999998</v>
      </c>
      <c r="AD12" s="24">
        <v>189898.53700000001</v>
      </c>
      <c r="AE12" s="24">
        <v>271168.19699999999</v>
      </c>
      <c r="AF12" s="24">
        <v>296105.859</v>
      </c>
      <c r="AG12" s="30">
        <f t="shared" si="9"/>
        <v>757172.59299999999</v>
      </c>
      <c r="AH12" s="30">
        <f t="shared" si="10"/>
        <v>3286242.8589999997</v>
      </c>
      <c r="AI12" s="24">
        <v>476214.11200000002</v>
      </c>
      <c r="AJ12" s="24">
        <v>468001.853</v>
      </c>
      <c r="AK12" s="24">
        <v>472920.22200000001</v>
      </c>
      <c r="AL12" s="30">
        <f t="shared" si="11"/>
        <v>1417136.1870000002</v>
      </c>
      <c r="AM12" s="30">
        <f t="shared" si="1"/>
        <v>4703379.0460000001</v>
      </c>
    </row>
    <row r="13" spans="1:39" ht="15.75" x14ac:dyDescent="0.25">
      <c r="A13" s="15" t="s">
        <v>9</v>
      </c>
      <c r="B13" s="24">
        <v>83848.100999999995</v>
      </c>
      <c r="C13" s="24">
        <v>77680.312000000005</v>
      </c>
      <c r="D13" s="25">
        <v>77508.66</v>
      </c>
      <c r="E13" s="30">
        <v>239037.073</v>
      </c>
      <c r="F13" s="24">
        <v>81843.707999999999</v>
      </c>
      <c r="G13" s="24">
        <v>85381.392000000007</v>
      </c>
      <c r="H13" s="24">
        <v>61368.39</v>
      </c>
      <c r="I13" s="30">
        <v>228593.49</v>
      </c>
      <c r="J13" s="30">
        <f t="shared" si="2"/>
        <v>467630.56299999997</v>
      </c>
      <c r="K13" s="24">
        <v>48612.807000000001</v>
      </c>
      <c r="L13" s="24">
        <v>44247.237000000001</v>
      </c>
      <c r="M13" s="24">
        <v>39752.303999999996</v>
      </c>
      <c r="N13" s="30">
        <f t="shared" si="3"/>
        <v>132612.348</v>
      </c>
      <c r="O13" s="30">
        <f t="shared" si="4"/>
        <v>600242.91099999996</v>
      </c>
      <c r="P13" s="24">
        <v>41976.069000000003</v>
      </c>
      <c r="Q13" s="24">
        <v>41891.915999999997</v>
      </c>
      <c r="R13" s="24">
        <v>29516.766</v>
      </c>
      <c r="S13" s="30">
        <f t="shared" si="5"/>
        <v>113384.751</v>
      </c>
      <c r="T13" s="30">
        <f t="shared" si="0"/>
        <v>713627.66200000001</v>
      </c>
      <c r="U13" s="24">
        <v>33338.756999999998</v>
      </c>
      <c r="V13" s="24">
        <v>36265.076999999997</v>
      </c>
      <c r="W13" s="25">
        <v>60651.938999999998</v>
      </c>
      <c r="X13" s="30">
        <f t="shared" si="6"/>
        <v>130255.773</v>
      </c>
      <c r="Y13" s="24">
        <v>67559.945999999996</v>
      </c>
      <c r="Z13" s="24">
        <v>54814.235999999997</v>
      </c>
      <c r="AA13" s="24">
        <v>42498.173999999999</v>
      </c>
      <c r="AB13" s="30">
        <f t="shared" si="7"/>
        <v>164872.356</v>
      </c>
      <c r="AC13" s="30">
        <f t="shared" si="8"/>
        <v>295128.12900000002</v>
      </c>
      <c r="AD13" s="24">
        <v>36383.574000000001</v>
      </c>
      <c r="AE13" s="24">
        <v>32016.707999999999</v>
      </c>
      <c r="AF13" s="24">
        <v>32715.951000000001</v>
      </c>
      <c r="AG13" s="30">
        <f t="shared" si="9"/>
        <v>101116.23300000001</v>
      </c>
      <c r="AH13" s="30">
        <f t="shared" si="10"/>
        <v>396244.36200000002</v>
      </c>
      <c r="AI13" s="24">
        <v>39200.76</v>
      </c>
      <c r="AJ13" s="24">
        <v>54862.167000000001</v>
      </c>
      <c r="AK13" s="24">
        <v>59656.569000000003</v>
      </c>
      <c r="AL13" s="30">
        <f t="shared" si="11"/>
        <v>153719.49599999998</v>
      </c>
      <c r="AM13" s="30">
        <f t="shared" si="1"/>
        <v>549963.85800000001</v>
      </c>
    </row>
    <row r="14" spans="1:39" ht="15.75" x14ac:dyDescent="0.25">
      <c r="A14" s="15" t="s">
        <v>10</v>
      </c>
      <c r="B14" s="24">
        <v>132033.22099999999</v>
      </c>
      <c r="C14" s="24">
        <v>122800.148</v>
      </c>
      <c r="D14" s="25">
        <v>134011.29300000001</v>
      </c>
      <c r="E14" s="30">
        <v>388844.66200000001</v>
      </c>
      <c r="F14" s="24">
        <v>130655.379</v>
      </c>
      <c r="G14" s="24">
        <v>131675.09400000001</v>
      </c>
      <c r="H14" s="24">
        <v>126650.49099999999</v>
      </c>
      <c r="I14" s="30">
        <v>388980.96399999998</v>
      </c>
      <c r="J14" s="30">
        <f t="shared" si="2"/>
        <v>777825.62599999993</v>
      </c>
      <c r="K14" s="24">
        <v>131015.806</v>
      </c>
      <c r="L14" s="24">
        <v>112534.052</v>
      </c>
      <c r="M14" s="24">
        <v>103374.443</v>
      </c>
      <c r="N14" s="30">
        <f t="shared" si="3"/>
        <v>346924.30099999998</v>
      </c>
      <c r="O14" s="30">
        <f t="shared" si="4"/>
        <v>1124749.9269999999</v>
      </c>
      <c r="P14" s="24">
        <v>110374.71</v>
      </c>
      <c r="Q14" s="24">
        <v>101415.245</v>
      </c>
      <c r="R14" s="24">
        <v>98864.994999999995</v>
      </c>
      <c r="S14" s="30">
        <f t="shared" si="5"/>
        <v>310654.95</v>
      </c>
      <c r="T14" s="30">
        <f t="shared" si="0"/>
        <v>1435404.8769999999</v>
      </c>
      <c r="U14" s="24">
        <v>93618.909</v>
      </c>
      <c r="V14" s="24">
        <v>81419.445999999996</v>
      </c>
      <c r="W14" s="25">
        <v>92414.468999999997</v>
      </c>
      <c r="X14" s="30">
        <f t="shared" si="6"/>
        <v>267452.82399999996</v>
      </c>
      <c r="Y14" s="24">
        <v>94417.551000000007</v>
      </c>
      <c r="Z14" s="24">
        <v>108538.93799999999</v>
      </c>
      <c r="AA14" s="24">
        <v>112891.95699999999</v>
      </c>
      <c r="AB14" s="30">
        <f t="shared" si="7"/>
        <v>315848.446</v>
      </c>
      <c r="AC14" s="30">
        <f t="shared" si="8"/>
        <v>583301.27</v>
      </c>
      <c r="AD14" s="24">
        <v>111682.39</v>
      </c>
      <c r="AE14" s="24">
        <v>105873.189</v>
      </c>
      <c r="AF14" s="24">
        <v>88136.881999999998</v>
      </c>
      <c r="AG14" s="30">
        <f t="shared" si="9"/>
        <v>305692.46100000001</v>
      </c>
      <c r="AH14" s="30">
        <f t="shared" si="10"/>
        <v>888993.73100000003</v>
      </c>
      <c r="AI14" s="24">
        <v>90623.456999999995</v>
      </c>
      <c r="AJ14" s="24">
        <v>79643.092000000004</v>
      </c>
      <c r="AK14" s="24">
        <v>87251.328999999998</v>
      </c>
      <c r="AL14" s="30">
        <f t="shared" si="11"/>
        <v>257517.878</v>
      </c>
      <c r="AM14" s="30">
        <f t="shared" si="1"/>
        <v>1146511.6089999999</v>
      </c>
    </row>
    <row r="15" spans="1:39" ht="16.5" thickBot="1" x14ac:dyDescent="0.3">
      <c r="A15" s="16" t="s">
        <v>11</v>
      </c>
      <c r="B15" s="26">
        <v>142313.46799999999</v>
      </c>
      <c r="C15" s="26">
        <v>132182.6</v>
      </c>
      <c r="D15" s="27">
        <v>157344.179</v>
      </c>
      <c r="E15" s="30">
        <v>431840.24699999997</v>
      </c>
      <c r="F15" s="26">
        <v>167172.32699999999</v>
      </c>
      <c r="G15" s="26">
        <v>172338.704</v>
      </c>
      <c r="H15" s="24">
        <v>163943.326</v>
      </c>
      <c r="I15" s="30">
        <v>503454.35700000002</v>
      </c>
      <c r="J15" s="30">
        <f t="shared" si="2"/>
        <v>935294.60400000005</v>
      </c>
      <c r="K15" s="26">
        <v>158036.677</v>
      </c>
      <c r="L15" s="26">
        <v>150285.5</v>
      </c>
      <c r="M15" s="24">
        <v>80787.866999999998</v>
      </c>
      <c r="N15" s="30">
        <f t="shared" si="3"/>
        <v>389110.04399999999</v>
      </c>
      <c r="O15" s="30">
        <f t="shared" si="4"/>
        <v>1324404.648</v>
      </c>
      <c r="P15" s="26">
        <v>77584.790000000008</v>
      </c>
      <c r="Q15" s="26">
        <v>107204.822</v>
      </c>
      <c r="R15" s="24">
        <v>76389.947</v>
      </c>
      <c r="S15" s="30">
        <f t="shared" si="5"/>
        <v>261179.55900000001</v>
      </c>
      <c r="T15" s="30">
        <f t="shared" si="0"/>
        <v>1585584.2069999999</v>
      </c>
      <c r="U15" s="26">
        <v>93543.990999999995</v>
      </c>
      <c r="V15" s="26">
        <v>92581.597999999998</v>
      </c>
      <c r="W15" s="27">
        <v>128418.57</v>
      </c>
      <c r="X15" s="30">
        <f t="shared" si="6"/>
        <v>314544.15899999999</v>
      </c>
      <c r="Y15" s="26">
        <v>133103.69700000001</v>
      </c>
      <c r="Z15" s="26">
        <v>122357.62700000001</v>
      </c>
      <c r="AA15" s="24">
        <v>123981.651</v>
      </c>
      <c r="AB15" s="30">
        <f t="shared" si="7"/>
        <v>379442.97500000003</v>
      </c>
      <c r="AC15" s="30">
        <f t="shared" si="8"/>
        <v>693987.13400000008</v>
      </c>
      <c r="AD15" s="26">
        <v>137746.72099999999</v>
      </c>
      <c r="AE15" s="26">
        <v>134299.88699999999</v>
      </c>
      <c r="AF15" s="24">
        <v>96541.65400000001</v>
      </c>
      <c r="AG15" s="30">
        <f t="shared" si="9"/>
        <v>368588.26199999999</v>
      </c>
      <c r="AH15" s="30">
        <f t="shared" si="10"/>
        <v>1062575.3960000002</v>
      </c>
      <c r="AI15" s="26">
        <v>105172.034</v>
      </c>
      <c r="AJ15" s="26">
        <v>122649.79700000001</v>
      </c>
      <c r="AK15" s="24">
        <v>118216.41099999999</v>
      </c>
      <c r="AL15" s="30">
        <f t="shared" si="11"/>
        <v>346038.24199999997</v>
      </c>
      <c r="AM15" s="30">
        <f t="shared" si="1"/>
        <v>1408613.6380000003</v>
      </c>
    </row>
    <row r="16" spans="1:39" ht="16.5" thickBot="1" x14ac:dyDescent="0.3">
      <c r="A16" s="17" t="s">
        <v>12</v>
      </c>
      <c r="B16" s="28">
        <f>SUM(B5:B15)</f>
        <v>1954063.2560000001</v>
      </c>
      <c r="C16" s="28">
        <f>SUM(C5:C15)</f>
        <v>1842650.507</v>
      </c>
      <c r="D16" s="28">
        <f>SUM(D5:D15)</f>
        <v>2065303.15</v>
      </c>
      <c r="E16" s="31">
        <f>SUM(E5:E15)</f>
        <v>5862016.9129999988</v>
      </c>
      <c r="F16" s="28">
        <v>1692478.3049999999</v>
      </c>
      <c r="G16" s="28">
        <v>1377583.405</v>
      </c>
      <c r="H16" s="28">
        <v>1142535.9339999999</v>
      </c>
      <c r="I16" s="31">
        <v>4212597.6440000003</v>
      </c>
      <c r="J16" s="31">
        <f t="shared" si="2"/>
        <v>10074614.557</v>
      </c>
      <c r="K16" s="28">
        <f>SUM(K5:K15)</f>
        <v>1070753.223</v>
      </c>
      <c r="L16" s="28">
        <f t="shared" ref="L16:M16" si="12">SUM(L5:L15)</f>
        <v>1011171.5329999999</v>
      </c>
      <c r="M16" s="28">
        <f t="shared" si="12"/>
        <v>1088307.4990000001</v>
      </c>
      <c r="N16" s="31">
        <f t="shared" si="3"/>
        <v>3170232.2549999999</v>
      </c>
      <c r="O16" s="31">
        <f t="shared" si="4"/>
        <v>13244846.811999999</v>
      </c>
      <c r="P16" s="28">
        <f>SUM(P5:P15)</f>
        <v>1680341.9000000001</v>
      </c>
      <c r="Q16" s="28">
        <f t="shared" ref="Q16:R16" si="13">SUM(Q5:Q15)</f>
        <v>1662335.3129999998</v>
      </c>
      <c r="R16" s="28">
        <f t="shared" si="13"/>
        <v>1972134.345</v>
      </c>
      <c r="S16" s="31">
        <f t="shared" si="5"/>
        <v>5314811.5580000002</v>
      </c>
      <c r="T16" s="31">
        <f t="shared" si="0"/>
        <v>18559658.369999997</v>
      </c>
      <c r="U16" s="28">
        <f t="shared" ref="U16:AF16" si="14">SUM(U5:U15)</f>
        <v>2144185.497</v>
      </c>
      <c r="V16" s="28">
        <f t="shared" si="14"/>
        <v>1720969.145</v>
      </c>
      <c r="W16" s="28">
        <f t="shared" si="14"/>
        <v>1911282.257</v>
      </c>
      <c r="X16" s="31">
        <f>SUM(X5:X15)</f>
        <v>5776436.8990000002</v>
      </c>
      <c r="Y16" s="28">
        <f t="shared" ref="Y16" si="15">SUM(Y5:Y15)</f>
        <v>1601379.8719999997</v>
      </c>
      <c r="Z16" s="28">
        <f t="shared" ref="Z16" si="16">SUM(Z5:Z15)</f>
        <v>1383731.6980000003</v>
      </c>
      <c r="AA16" s="28">
        <f t="shared" ref="AA16" si="17">SUM(AA5:AA15)</f>
        <v>1073664.173</v>
      </c>
      <c r="AB16" s="31">
        <f t="shared" si="14"/>
        <v>4058775.7430000002</v>
      </c>
      <c r="AC16" s="31">
        <f t="shared" si="14"/>
        <v>9835212.6419999991</v>
      </c>
      <c r="AD16" s="28">
        <f t="shared" si="14"/>
        <v>910223.6100000001</v>
      </c>
      <c r="AE16" s="28">
        <f t="shared" si="14"/>
        <v>838718.76</v>
      </c>
      <c r="AF16" s="28">
        <f t="shared" si="14"/>
        <v>1029033.8369999999</v>
      </c>
      <c r="AG16" s="31">
        <f t="shared" si="9"/>
        <v>2777976.2069999999</v>
      </c>
      <c r="AH16" s="31">
        <f t="shared" si="10"/>
        <v>12613188.848999999</v>
      </c>
      <c r="AI16" s="28">
        <f>SUM(AI5:AI15)</f>
        <v>1628828.578</v>
      </c>
      <c r="AJ16" s="28">
        <f>SUM(AJ5:AJ15)</f>
        <v>1837119.2480000001</v>
      </c>
      <c r="AK16" s="28">
        <f>SUM(AK5:AK15)</f>
        <v>1897157.6320000002</v>
      </c>
      <c r="AL16" s="31">
        <f t="shared" si="11"/>
        <v>5363105.4580000006</v>
      </c>
      <c r="AM16" s="31">
        <f t="shared" si="1"/>
        <v>17976294.307</v>
      </c>
    </row>
    <row r="17" spans="1:39" ht="18.75" x14ac:dyDescent="0.25">
      <c r="A17" s="46" t="s">
        <v>14</v>
      </c>
      <c r="B17" s="39"/>
      <c r="C17" s="39"/>
      <c r="D17" s="39"/>
      <c r="E17" s="38"/>
      <c r="F17" s="39"/>
      <c r="G17" s="39"/>
      <c r="H17" s="39"/>
      <c r="I17" s="38"/>
      <c r="J17" s="39"/>
      <c r="K17" s="39"/>
      <c r="L17" s="39"/>
      <c r="M17" s="39"/>
      <c r="N17" s="39"/>
      <c r="O17" s="48"/>
      <c r="P17" s="39"/>
      <c r="Q17" s="39"/>
      <c r="R17" s="39"/>
      <c r="S17" s="39"/>
      <c r="T17" s="47"/>
      <c r="U17" s="39"/>
      <c r="V17" s="39"/>
      <c r="W17" s="39"/>
      <c r="X17" s="38"/>
      <c r="Y17" s="39"/>
      <c r="Z17" s="39"/>
      <c r="AA17" s="39"/>
      <c r="AB17" s="38"/>
      <c r="AC17" s="39"/>
      <c r="AD17" s="39"/>
      <c r="AE17" s="39"/>
      <c r="AF17" s="39"/>
      <c r="AG17" s="39"/>
      <c r="AH17" s="48"/>
      <c r="AI17" s="39"/>
      <c r="AJ17" s="39"/>
      <c r="AK17" s="39"/>
      <c r="AL17" s="39"/>
      <c r="AM17" s="47"/>
    </row>
    <row r="18" spans="1:39" ht="15.75" x14ac:dyDescent="0.25">
      <c r="A18" s="14" t="s">
        <v>16</v>
      </c>
      <c r="B18" s="22">
        <v>135053.69699999999</v>
      </c>
      <c r="C18" s="23">
        <v>139939.33600000001</v>
      </c>
      <c r="D18" s="23">
        <v>148025.266</v>
      </c>
      <c r="E18" s="29">
        <v>423018.299</v>
      </c>
      <c r="F18" s="22">
        <v>107799.715</v>
      </c>
      <c r="G18" s="22">
        <v>90836.524999999994</v>
      </c>
      <c r="H18" s="23">
        <v>36881.120000000003</v>
      </c>
      <c r="I18" s="29">
        <v>235517.36</v>
      </c>
      <c r="J18" s="29">
        <f>E18+I18</f>
        <v>658535.65899999999</v>
      </c>
      <c r="K18" s="22">
        <v>73006.447</v>
      </c>
      <c r="L18" s="22">
        <v>73435.714999999997</v>
      </c>
      <c r="M18" s="23">
        <v>79486.289999999994</v>
      </c>
      <c r="N18" s="29">
        <v>225928.45199999999</v>
      </c>
      <c r="O18" s="29">
        <v>884464.11100000003</v>
      </c>
      <c r="P18" s="22">
        <v>100865.336</v>
      </c>
      <c r="Q18" s="22">
        <v>116379.246</v>
      </c>
      <c r="R18" s="23">
        <v>125367.995</v>
      </c>
      <c r="S18" s="29">
        <f>SUM(P18:R18)</f>
        <v>342612.57699999999</v>
      </c>
      <c r="T18" s="29">
        <f t="shared" ref="T18:T20" si="18">SUM(S18,O18)</f>
        <v>1227076.6880000001</v>
      </c>
      <c r="U18" s="22">
        <v>158472.92300000001</v>
      </c>
      <c r="V18" s="23">
        <v>130213.944</v>
      </c>
      <c r="W18" s="23">
        <v>136244.28700000001</v>
      </c>
      <c r="X18" s="29">
        <f t="shared" ref="X18:X21" si="19">SUM(U18:W18)</f>
        <v>424931.15400000004</v>
      </c>
      <c r="Y18" s="22">
        <v>125850.24000000001</v>
      </c>
      <c r="Z18" s="22">
        <v>90644.543999999994</v>
      </c>
      <c r="AA18" s="23">
        <v>43282.216</v>
      </c>
      <c r="AB18" s="29">
        <f t="shared" ref="AB18:AB21" si="20">SUM(Y18:AA18)</f>
        <v>259777</v>
      </c>
      <c r="AC18" s="29">
        <f>X18+AB18</f>
        <v>684708.1540000001</v>
      </c>
      <c r="AD18" s="22">
        <v>67007.964999999997</v>
      </c>
      <c r="AE18" s="22">
        <v>78551.866999999998</v>
      </c>
      <c r="AF18" s="23">
        <v>78348.506999999998</v>
      </c>
      <c r="AG18" s="29">
        <f t="shared" ref="AG18:AG21" si="21">SUM(AD18:AF18)</f>
        <v>223908.33899999998</v>
      </c>
      <c r="AH18" s="29">
        <f>X18+AB18+AG18</f>
        <v>908616.49300000002</v>
      </c>
      <c r="AI18" s="22">
        <v>102039.659</v>
      </c>
      <c r="AJ18" s="22">
        <v>114517.947</v>
      </c>
      <c r="AK18" s="23">
        <v>126197.639</v>
      </c>
      <c r="AL18" s="29">
        <f>SUM(AI18:AK18)</f>
        <v>342755.245</v>
      </c>
      <c r="AM18" s="29">
        <f>SUM(AL18,AH18)</f>
        <v>1251371.7379999999</v>
      </c>
    </row>
    <row r="19" spans="1:39" ht="15.75" x14ac:dyDescent="0.25">
      <c r="A19" s="15" t="s">
        <v>17</v>
      </c>
      <c r="B19" s="24">
        <v>86962.698999999993</v>
      </c>
      <c r="C19" s="24">
        <v>75670.150999999998</v>
      </c>
      <c r="D19" s="25">
        <v>98901.904999999999</v>
      </c>
      <c r="E19" s="30">
        <v>261534.755</v>
      </c>
      <c r="F19" s="24">
        <v>90486.51</v>
      </c>
      <c r="G19" s="24">
        <v>107679.105</v>
      </c>
      <c r="H19" s="25">
        <v>80766.672000000006</v>
      </c>
      <c r="I19" s="30">
        <v>278932.28700000001</v>
      </c>
      <c r="J19" s="30">
        <f>E19+I19</f>
        <v>540467.04200000002</v>
      </c>
      <c r="K19" s="24">
        <v>69357.562000000005</v>
      </c>
      <c r="L19" s="24">
        <v>73912.088000000003</v>
      </c>
      <c r="M19" s="25">
        <v>62844.809000000001</v>
      </c>
      <c r="N19" s="30">
        <v>206114.45900000003</v>
      </c>
      <c r="O19" s="30">
        <v>746581.50100000005</v>
      </c>
      <c r="P19" s="24">
        <v>69332.034</v>
      </c>
      <c r="Q19" s="24">
        <v>90381.293999999994</v>
      </c>
      <c r="R19" s="25">
        <v>72448.589000000007</v>
      </c>
      <c r="S19" s="30">
        <f t="shared" ref="S19:S20" si="22">SUM(P19:R19)</f>
        <v>232161.91699999999</v>
      </c>
      <c r="T19" s="30">
        <f t="shared" si="18"/>
        <v>978743.41800000006</v>
      </c>
      <c r="U19" s="24">
        <v>71209.967999999993</v>
      </c>
      <c r="V19" s="24">
        <v>59495.411999999997</v>
      </c>
      <c r="W19" s="25">
        <v>75837.982999999993</v>
      </c>
      <c r="X19" s="30">
        <f t="shared" si="19"/>
        <v>206543.36299999998</v>
      </c>
      <c r="Y19" s="24">
        <v>76613.759999999995</v>
      </c>
      <c r="Z19" s="24">
        <v>104897.037</v>
      </c>
      <c r="AA19" s="25">
        <v>82755.070000000007</v>
      </c>
      <c r="AB19" s="30">
        <f t="shared" si="20"/>
        <v>264265.86699999997</v>
      </c>
      <c r="AC19" s="30">
        <f>X19+AB19</f>
        <v>470809.23</v>
      </c>
      <c r="AD19" s="24">
        <v>69962.713000000003</v>
      </c>
      <c r="AE19" s="24">
        <v>66176.323999999993</v>
      </c>
      <c r="AF19" s="25">
        <v>53915.370999999999</v>
      </c>
      <c r="AG19" s="30">
        <f t="shared" si="21"/>
        <v>190054.408</v>
      </c>
      <c r="AH19" s="30">
        <f t="shared" ref="AH19:AH21" si="23">X19+AB19+AG19</f>
        <v>660863.63800000004</v>
      </c>
      <c r="AI19" s="24">
        <v>78749.153999999995</v>
      </c>
      <c r="AJ19" s="24">
        <v>92272.089000000007</v>
      </c>
      <c r="AK19" s="25">
        <v>85374.607000000004</v>
      </c>
      <c r="AL19" s="30">
        <f t="shared" ref="AL19:AL21" si="24">SUM(AI19:AK19)</f>
        <v>256395.85000000003</v>
      </c>
      <c r="AM19" s="30">
        <f t="shared" ref="AM19:AM22" si="25">SUM(AL19,AH19)</f>
        <v>917259.48800000013</v>
      </c>
    </row>
    <row r="20" spans="1:39" ht="15.75" x14ac:dyDescent="0.25">
      <c r="A20" s="15" t="s">
        <v>18</v>
      </c>
      <c r="B20" s="24">
        <v>110733.789</v>
      </c>
      <c r="C20" s="24">
        <v>98786.679000000004</v>
      </c>
      <c r="D20" s="25">
        <v>100454.514</v>
      </c>
      <c r="E20" s="30">
        <v>309974.98200000002</v>
      </c>
      <c r="F20" s="24">
        <v>82817.508000000002</v>
      </c>
      <c r="G20" s="24">
        <v>189210.177</v>
      </c>
      <c r="H20" s="25">
        <v>124573.796</v>
      </c>
      <c r="I20" s="30">
        <v>396601.48100000003</v>
      </c>
      <c r="J20" s="30">
        <f>E20+I20</f>
        <v>706576.46299999999</v>
      </c>
      <c r="K20" s="24">
        <v>108336.04399999999</v>
      </c>
      <c r="L20" s="24">
        <v>71267.494000000006</v>
      </c>
      <c r="M20" s="25">
        <v>63392.392999999996</v>
      </c>
      <c r="N20" s="30">
        <v>242995.93099999998</v>
      </c>
      <c r="O20" s="30">
        <v>949572.39399999997</v>
      </c>
      <c r="P20" s="24">
        <v>107036.702</v>
      </c>
      <c r="Q20" s="24">
        <v>85610.774000000005</v>
      </c>
      <c r="R20" s="25">
        <v>78812.900999999998</v>
      </c>
      <c r="S20" s="30">
        <f t="shared" si="22"/>
        <v>271460.37700000004</v>
      </c>
      <c r="T20" s="30">
        <f t="shared" si="18"/>
        <v>1221032.7709999999</v>
      </c>
      <c r="U20" s="24">
        <v>74320.089000000007</v>
      </c>
      <c r="V20" s="24">
        <v>71629.789000000004</v>
      </c>
      <c r="W20" s="25">
        <v>72710.138999999996</v>
      </c>
      <c r="X20" s="30">
        <f t="shared" si="19"/>
        <v>218660.01700000002</v>
      </c>
      <c r="Y20" s="24">
        <v>88026.27</v>
      </c>
      <c r="Z20" s="24">
        <v>182757.745</v>
      </c>
      <c r="AA20" s="25">
        <v>146003.02499999999</v>
      </c>
      <c r="AB20" s="30">
        <f t="shared" si="20"/>
        <v>416787.04000000004</v>
      </c>
      <c r="AC20" s="30">
        <f>X20+AB20</f>
        <v>635447.05700000003</v>
      </c>
      <c r="AD20" s="24">
        <v>133987.77499999999</v>
      </c>
      <c r="AE20" s="24">
        <v>85823.095000000001</v>
      </c>
      <c r="AF20" s="25">
        <v>93677.322</v>
      </c>
      <c r="AG20" s="30">
        <f t="shared" si="21"/>
        <v>313488.19199999998</v>
      </c>
      <c r="AH20" s="30">
        <f t="shared" si="23"/>
        <v>948935.24900000007</v>
      </c>
      <c r="AI20" s="24">
        <v>89091.183000000005</v>
      </c>
      <c r="AJ20" s="24">
        <v>108006.715</v>
      </c>
      <c r="AK20" s="25">
        <v>121138.876</v>
      </c>
      <c r="AL20" s="30">
        <f t="shared" si="24"/>
        <v>318236.77399999998</v>
      </c>
      <c r="AM20" s="30">
        <f t="shared" si="25"/>
        <v>1267172.023</v>
      </c>
    </row>
    <row r="21" spans="1:39" ht="16.5" thickBot="1" x14ac:dyDescent="0.3">
      <c r="A21" s="15" t="s">
        <v>19</v>
      </c>
      <c r="B21" s="24">
        <v>28126.45</v>
      </c>
      <c r="C21" s="24">
        <v>23462.098000000002</v>
      </c>
      <c r="D21" s="25">
        <v>23037.359</v>
      </c>
      <c r="E21" s="30">
        <v>74625.907000000007</v>
      </c>
      <c r="F21" s="24">
        <v>25782.84</v>
      </c>
      <c r="G21" s="24">
        <v>38628.620000000003</v>
      </c>
      <c r="H21" s="25">
        <v>34736.571000000004</v>
      </c>
      <c r="I21" s="30">
        <v>99148.031000000003</v>
      </c>
      <c r="J21" s="30">
        <f>E21+I21</f>
        <v>173773.93800000002</v>
      </c>
      <c r="K21" s="24">
        <v>21497.287</v>
      </c>
      <c r="L21" s="24">
        <v>16221.686000000002</v>
      </c>
      <c r="M21" s="25">
        <v>14008.433999999999</v>
      </c>
      <c r="N21" s="30">
        <v>51727.406999999999</v>
      </c>
      <c r="O21" s="30">
        <v>225501.34500000003</v>
      </c>
      <c r="P21" s="24">
        <v>23263.027999999998</v>
      </c>
      <c r="Q21" s="24">
        <v>22517.526999999998</v>
      </c>
      <c r="R21" s="25">
        <v>17991.7</v>
      </c>
      <c r="S21" s="30">
        <v>63772.25499999999</v>
      </c>
      <c r="T21" s="30">
        <v>289273.59999999998</v>
      </c>
      <c r="U21" s="24">
        <v>17527.171999999999</v>
      </c>
      <c r="V21" s="24">
        <v>18096.581999999999</v>
      </c>
      <c r="W21" s="25">
        <v>21631.088</v>
      </c>
      <c r="X21" s="30">
        <f t="shared" si="19"/>
        <v>57254.842000000004</v>
      </c>
      <c r="Y21" s="24">
        <v>24591.674999999996</v>
      </c>
      <c r="Z21" s="24">
        <v>37607.713000000003</v>
      </c>
      <c r="AA21" s="25">
        <v>37982.976999999999</v>
      </c>
      <c r="AB21" s="30">
        <f t="shared" si="20"/>
        <v>100182.36499999999</v>
      </c>
      <c r="AC21" s="30">
        <f>X21+AB21</f>
        <v>157437.20699999999</v>
      </c>
      <c r="AD21" s="24">
        <v>25914.314999999999</v>
      </c>
      <c r="AE21" s="24">
        <v>13909.438000000002</v>
      </c>
      <c r="AF21" s="25">
        <v>10581.359</v>
      </c>
      <c r="AG21" s="30">
        <f t="shared" si="21"/>
        <v>50405.111999999994</v>
      </c>
      <c r="AH21" s="30">
        <f t="shared" si="23"/>
        <v>207842.31899999999</v>
      </c>
      <c r="AI21" s="24">
        <v>10439.694</v>
      </c>
      <c r="AJ21" s="24">
        <v>16961.482</v>
      </c>
      <c r="AK21" s="25">
        <v>26801.594000000001</v>
      </c>
      <c r="AL21" s="30">
        <f t="shared" si="24"/>
        <v>54202.770000000004</v>
      </c>
      <c r="AM21" s="30">
        <f t="shared" si="25"/>
        <v>262045.08899999998</v>
      </c>
    </row>
    <row r="22" spans="1:39" ht="16.5" thickBot="1" x14ac:dyDescent="0.3">
      <c r="A22" s="17" t="s">
        <v>20</v>
      </c>
      <c r="B22" s="28">
        <f>SUM(B18:B21)</f>
        <v>360876.63500000001</v>
      </c>
      <c r="C22" s="28">
        <f>SUM(C18:C21)</f>
        <v>337858.26400000002</v>
      </c>
      <c r="D22" s="28">
        <f>SUM(D18:D21)</f>
        <v>370419.04399999999</v>
      </c>
      <c r="E22" s="31">
        <f>SUM(E18:E21)</f>
        <v>1069153.943</v>
      </c>
      <c r="F22" s="28">
        <v>306886.57299999997</v>
      </c>
      <c r="G22" s="28">
        <v>426354.42700000003</v>
      </c>
      <c r="H22" s="28">
        <v>276958.15899999999</v>
      </c>
      <c r="I22" s="31">
        <v>1010199.159</v>
      </c>
      <c r="J22" s="31">
        <f t="shared" ref="J22" si="26">SUM(J18:J21)</f>
        <v>2079353.102</v>
      </c>
      <c r="K22" s="28">
        <v>272197.34000000003</v>
      </c>
      <c r="L22" s="28">
        <v>234836.98300000001</v>
      </c>
      <c r="M22" s="28">
        <v>219731.92599999998</v>
      </c>
      <c r="N22" s="31">
        <v>726766.24899999995</v>
      </c>
      <c r="O22" s="31">
        <v>2806119.3509999998</v>
      </c>
      <c r="P22" s="28">
        <f>SUM(P17:P21)</f>
        <v>300497.09999999998</v>
      </c>
      <c r="Q22" s="28">
        <f t="shared" ref="Q22:S22" si="27">SUM(Q17:Q21)</f>
        <v>314888.84100000001</v>
      </c>
      <c r="R22" s="28">
        <f t="shared" si="27"/>
        <v>294621.185</v>
      </c>
      <c r="S22" s="31">
        <f t="shared" si="27"/>
        <v>910007.12600000005</v>
      </c>
      <c r="T22" s="31">
        <f t="shared" ref="T22" si="28">SUM(S22,O22)</f>
        <v>3716126.477</v>
      </c>
      <c r="U22" s="28">
        <f t="shared" ref="U22:X22" si="29">SUM(U18:U21)</f>
        <v>321530.152</v>
      </c>
      <c r="V22" s="28">
        <f t="shared" si="29"/>
        <v>279435.72700000001</v>
      </c>
      <c r="W22" s="28">
        <f t="shared" si="29"/>
        <v>306423.49699999997</v>
      </c>
      <c r="X22" s="31">
        <f t="shared" si="29"/>
        <v>907389.37599999993</v>
      </c>
      <c r="Y22" s="28">
        <f t="shared" ref="Y22" si="30">SUM(Y18:Y21)</f>
        <v>315081.94500000001</v>
      </c>
      <c r="Z22" s="28">
        <f t="shared" ref="Z22" si="31">SUM(Z18:Z21)</f>
        <v>415907.03899999999</v>
      </c>
      <c r="AA22" s="28">
        <f t="shared" ref="AA22" si="32">SUM(AA18:AA21)</f>
        <v>310023.288</v>
      </c>
      <c r="AB22" s="31">
        <f t="shared" ref="AB22:AC22" si="33">SUM(AB18:AB21)</f>
        <v>1041012.272</v>
      </c>
      <c r="AC22" s="31">
        <f t="shared" si="33"/>
        <v>1948401.648</v>
      </c>
      <c r="AD22" s="28">
        <f>SUM(AD18:AD21)</f>
        <v>296872.76799999998</v>
      </c>
      <c r="AE22" s="28">
        <f>SUM(AE18:AE21)</f>
        <v>244460.72399999999</v>
      </c>
      <c r="AF22" s="28">
        <f>SUM(AF18:AF21)</f>
        <v>236522.55900000001</v>
      </c>
      <c r="AG22" s="31">
        <f t="shared" ref="AG22" si="34">SUM(AG18:AG21)</f>
        <v>777856.05099999998</v>
      </c>
      <c r="AH22" s="31">
        <f>SUM(AH18:AH21)</f>
        <v>2726257.699</v>
      </c>
      <c r="AI22" s="28">
        <f>SUM(AI18:AI21)</f>
        <v>280319.69</v>
      </c>
      <c r="AJ22" s="28">
        <f>SUM(AJ18:AJ21)</f>
        <v>331758.23300000007</v>
      </c>
      <c r="AK22" s="28">
        <f>SUM(AK18:AK21)</f>
        <v>359512.71599999996</v>
      </c>
      <c r="AL22" s="31">
        <f t="shared" ref="AL22" si="35">SUM(AL18:AL21)</f>
        <v>971590.63899999997</v>
      </c>
      <c r="AM22" s="31">
        <f t="shared" si="25"/>
        <v>3697848.338</v>
      </c>
    </row>
    <row r="23" spans="1:39" ht="18.75" x14ac:dyDescent="0.3">
      <c r="A23" s="51" t="s">
        <v>15</v>
      </c>
      <c r="B23" s="40"/>
      <c r="C23" s="45"/>
      <c r="D23" s="40"/>
      <c r="E23" s="40"/>
      <c r="F23" s="40"/>
      <c r="G23" s="45"/>
      <c r="H23" s="40"/>
      <c r="I23" s="40"/>
      <c r="J23" s="40"/>
      <c r="K23" s="40"/>
      <c r="L23" s="45"/>
      <c r="M23" s="40"/>
      <c r="N23" s="40"/>
      <c r="O23" s="40"/>
      <c r="P23" s="40"/>
      <c r="Q23" s="45"/>
      <c r="R23" s="40"/>
      <c r="S23" s="40"/>
      <c r="T23" s="52"/>
      <c r="U23" s="40"/>
      <c r="V23" s="45"/>
      <c r="W23" s="40"/>
      <c r="X23" s="40"/>
      <c r="Y23" s="40"/>
      <c r="Z23" s="45"/>
      <c r="AA23" s="40"/>
      <c r="AB23" s="40"/>
      <c r="AC23" s="40"/>
      <c r="AD23" s="40"/>
      <c r="AE23" s="45"/>
      <c r="AF23" s="40"/>
      <c r="AG23" s="40"/>
      <c r="AH23" s="40"/>
      <c r="AI23" s="40"/>
      <c r="AJ23" s="45"/>
      <c r="AK23" s="40"/>
      <c r="AL23" s="40"/>
      <c r="AM23" s="52"/>
    </row>
    <row r="24" spans="1:39" ht="15.75" x14ac:dyDescent="0.25">
      <c r="A24" s="14" t="s">
        <v>21</v>
      </c>
      <c r="B24" s="22">
        <v>54018.135000000002</v>
      </c>
      <c r="C24" s="22">
        <v>50268.173000000003</v>
      </c>
      <c r="D24" s="22">
        <v>63383.360999999997</v>
      </c>
      <c r="E24" s="29">
        <v>167669.66899999999</v>
      </c>
      <c r="F24" s="22">
        <v>43043.523999999998</v>
      </c>
      <c r="G24" s="22">
        <v>25059.432000000001</v>
      </c>
      <c r="H24" s="22">
        <v>11813.245000000001</v>
      </c>
      <c r="I24" s="29">
        <v>79916.201000000001</v>
      </c>
      <c r="J24" s="29">
        <f>E24+I24</f>
        <v>247585.87</v>
      </c>
      <c r="K24" s="22">
        <v>11660.69</v>
      </c>
      <c r="L24" s="22">
        <v>12609.42</v>
      </c>
      <c r="M24" s="22">
        <v>18094.52</v>
      </c>
      <c r="N24" s="29">
        <v>42364.630000000005</v>
      </c>
      <c r="O24" s="29">
        <v>289950.5</v>
      </c>
      <c r="P24" s="22">
        <v>38417.966999999997</v>
      </c>
      <c r="Q24" s="22">
        <v>55603.923000000003</v>
      </c>
      <c r="R24" s="22">
        <v>55444.427000000003</v>
      </c>
      <c r="S24" s="29">
        <v>149466.31700000001</v>
      </c>
      <c r="T24" s="29">
        <v>439416.81700000004</v>
      </c>
      <c r="U24" s="22">
        <v>60141.156999999999</v>
      </c>
      <c r="V24" s="22">
        <v>54085.898999999998</v>
      </c>
      <c r="W24" s="22">
        <v>61200.017999999996</v>
      </c>
      <c r="X24" s="29">
        <f t="shared" ref="X24:X27" si="36">SUM(U24:W24)</f>
        <v>175427.07399999999</v>
      </c>
      <c r="Y24" s="22">
        <v>48089.667999999998</v>
      </c>
      <c r="Z24" s="22">
        <v>29124.920999999998</v>
      </c>
      <c r="AA24" s="22">
        <v>13394.094999999999</v>
      </c>
      <c r="AB24" s="29">
        <f>SUM(Y24:AA24)</f>
        <v>90608.683999999994</v>
      </c>
      <c r="AC24" s="29">
        <f t="shared" ref="AC24:AC30" si="37">X24+AB24</f>
        <v>266035.75799999997</v>
      </c>
      <c r="AD24" s="22">
        <v>10141.295</v>
      </c>
      <c r="AE24" s="22">
        <v>11553.88</v>
      </c>
      <c r="AF24" s="22">
        <v>21313.812999999998</v>
      </c>
      <c r="AG24" s="29">
        <f t="shared" ref="AG24:AG27" si="38">SUM(AD24:AF24)</f>
        <v>43008.987999999998</v>
      </c>
      <c r="AH24" s="29">
        <f>X24+AB24+AG24</f>
        <v>309044.74599999998</v>
      </c>
      <c r="AI24" s="22">
        <v>38313.129000000001</v>
      </c>
      <c r="AJ24" s="22">
        <v>57409.72</v>
      </c>
      <c r="AK24" s="22">
        <v>56946.75</v>
      </c>
      <c r="AL24" s="29">
        <f t="shared" ref="AL24:AL28" si="39">SUM(AI24:AK24)</f>
        <v>152669.59899999999</v>
      </c>
      <c r="AM24" s="29">
        <f t="shared" ref="AM24:AM33" si="40">SUM(AL24,AH24)</f>
        <v>461714.34499999997</v>
      </c>
    </row>
    <row r="25" spans="1:39" ht="15.75" x14ac:dyDescent="0.25">
      <c r="A25" s="15" t="s">
        <v>22</v>
      </c>
      <c r="B25" s="24">
        <v>246407.8</v>
      </c>
      <c r="C25" s="24">
        <v>230588.91800000001</v>
      </c>
      <c r="D25" s="25">
        <v>264352.31</v>
      </c>
      <c r="E25" s="30">
        <v>741349.02800000005</v>
      </c>
      <c r="F25" s="24">
        <v>304554.51199999999</v>
      </c>
      <c r="G25" s="24">
        <v>274543.21299999999</v>
      </c>
      <c r="H25" s="25">
        <v>265628.32400000002</v>
      </c>
      <c r="I25" s="30">
        <v>844726.049</v>
      </c>
      <c r="J25" s="30">
        <f>E25+I25</f>
        <v>1586075.077</v>
      </c>
      <c r="K25" s="24">
        <v>215545.69500000001</v>
      </c>
      <c r="L25" s="24">
        <v>291973.06</v>
      </c>
      <c r="M25" s="25">
        <v>223914.38500000001</v>
      </c>
      <c r="N25" s="30">
        <v>731433.14</v>
      </c>
      <c r="O25" s="30">
        <v>2317508.2170000002</v>
      </c>
      <c r="P25" s="24">
        <v>221329.622</v>
      </c>
      <c r="Q25" s="24">
        <v>199428.34099999999</v>
      </c>
      <c r="R25" s="25">
        <v>219154.65299999999</v>
      </c>
      <c r="S25" s="30">
        <v>639912.61599999992</v>
      </c>
      <c r="T25" s="30">
        <v>2957420.8330000001</v>
      </c>
      <c r="U25" s="24">
        <v>239330.05</v>
      </c>
      <c r="V25" s="24">
        <v>230661.62</v>
      </c>
      <c r="W25" s="25">
        <v>258984.16800000001</v>
      </c>
      <c r="X25" s="30">
        <f t="shared" si="36"/>
        <v>728975.83799999999</v>
      </c>
      <c r="Y25" s="24">
        <v>238030.42600000001</v>
      </c>
      <c r="Z25" s="24">
        <v>233004.76</v>
      </c>
      <c r="AA25" s="25">
        <v>212882.853</v>
      </c>
      <c r="AB25" s="30">
        <f t="shared" ref="AB25:AB27" si="41">SUM(Y25:AA25)</f>
        <v>683918.03899999999</v>
      </c>
      <c r="AC25" s="30">
        <f t="shared" si="37"/>
        <v>1412893.8769999999</v>
      </c>
      <c r="AD25" s="24">
        <v>225850.33</v>
      </c>
      <c r="AE25" s="24">
        <v>237514.99100000001</v>
      </c>
      <c r="AF25" s="25">
        <v>222900.45199999999</v>
      </c>
      <c r="AG25" s="30">
        <f t="shared" si="38"/>
        <v>686265.77300000004</v>
      </c>
      <c r="AH25" s="30">
        <f t="shared" ref="AH25:AH27" si="42">X25+AB25+AG25</f>
        <v>2099159.65</v>
      </c>
      <c r="AI25" s="24">
        <v>217456.06400000001</v>
      </c>
      <c r="AJ25" s="24">
        <v>213198.8</v>
      </c>
      <c r="AK25" s="25">
        <v>261615.77</v>
      </c>
      <c r="AL25" s="30">
        <f t="shared" si="39"/>
        <v>692270.63399999996</v>
      </c>
      <c r="AM25" s="30">
        <f t="shared" si="40"/>
        <v>2791430.284</v>
      </c>
    </row>
    <row r="26" spans="1:39" ht="15.75" x14ac:dyDescent="0.25">
      <c r="A26" s="15" t="s">
        <v>23</v>
      </c>
      <c r="B26" s="24">
        <v>94346.679000000004</v>
      </c>
      <c r="C26" s="24">
        <v>87052.691000000006</v>
      </c>
      <c r="D26" s="25">
        <v>100225.985</v>
      </c>
      <c r="E26" s="30">
        <v>281625.35499999998</v>
      </c>
      <c r="F26" s="24">
        <v>70556.063999999998</v>
      </c>
      <c r="G26" s="24">
        <v>97306.933999999994</v>
      </c>
      <c r="H26" s="25">
        <v>98571.307000000001</v>
      </c>
      <c r="I26" s="30">
        <v>266434.30499999999</v>
      </c>
      <c r="J26" s="30">
        <f>E26+I26</f>
        <v>548059.65999999992</v>
      </c>
      <c r="K26" s="24">
        <v>85707.616999999998</v>
      </c>
      <c r="L26" s="24">
        <v>90464.842999999993</v>
      </c>
      <c r="M26" s="25">
        <v>106569.17600000001</v>
      </c>
      <c r="N26" s="30">
        <v>282741.636</v>
      </c>
      <c r="O26" s="30">
        <v>830801.29599999986</v>
      </c>
      <c r="P26" s="24">
        <v>108318.51300000001</v>
      </c>
      <c r="Q26" s="24">
        <v>80359.248999999996</v>
      </c>
      <c r="R26" s="25">
        <v>90999.436000000002</v>
      </c>
      <c r="S26" s="30">
        <v>279677.19799999997</v>
      </c>
      <c r="T26" s="30">
        <v>1110478.4939999999</v>
      </c>
      <c r="U26" s="24">
        <v>100787.43700000001</v>
      </c>
      <c r="V26" s="24">
        <v>88978.712</v>
      </c>
      <c r="W26" s="25">
        <v>100505.65700000001</v>
      </c>
      <c r="X26" s="30">
        <f t="shared" si="36"/>
        <v>290271.80599999998</v>
      </c>
      <c r="Y26" s="24">
        <v>81605.167000000001</v>
      </c>
      <c r="Z26" s="24">
        <v>81514.087</v>
      </c>
      <c r="AA26" s="25">
        <v>95300.217000000004</v>
      </c>
      <c r="AB26" s="30">
        <f t="shared" si="41"/>
        <v>258419.47100000002</v>
      </c>
      <c r="AC26" s="30">
        <f t="shared" si="37"/>
        <v>548691.277</v>
      </c>
      <c r="AD26" s="24">
        <v>99990.316999999995</v>
      </c>
      <c r="AE26" s="24">
        <v>79237.517999999996</v>
      </c>
      <c r="AF26" s="25">
        <v>64605.841</v>
      </c>
      <c r="AG26" s="30">
        <f t="shared" si="38"/>
        <v>243833.67599999998</v>
      </c>
      <c r="AH26" s="30">
        <f t="shared" si="42"/>
        <v>792524.95299999998</v>
      </c>
      <c r="AI26" s="24">
        <v>68567.058000000005</v>
      </c>
      <c r="AJ26" s="24">
        <v>65294.614999999998</v>
      </c>
      <c r="AK26" s="25">
        <v>67692.588000000003</v>
      </c>
      <c r="AL26" s="30">
        <f t="shared" si="39"/>
        <v>201554.261</v>
      </c>
      <c r="AM26" s="30">
        <f t="shared" si="40"/>
        <v>994079.21399999992</v>
      </c>
    </row>
    <row r="27" spans="1:39" ht="16.5" thickBot="1" x14ac:dyDescent="0.3">
      <c r="A27" s="15" t="s">
        <v>24</v>
      </c>
      <c r="B27" s="24">
        <v>240818.54300000001</v>
      </c>
      <c r="C27" s="24">
        <v>196779.86800000002</v>
      </c>
      <c r="D27" s="25">
        <v>251017.217</v>
      </c>
      <c r="E27" s="30">
        <v>688615.62800000003</v>
      </c>
      <c r="F27" s="24">
        <v>228239.42800000001</v>
      </c>
      <c r="G27" s="24">
        <v>171876.451</v>
      </c>
      <c r="H27" s="25">
        <v>268144.50399999996</v>
      </c>
      <c r="I27" s="30">
        <v>668260.38300000003</v>
      </c>
      <c r="J27" s="30">
        <f>E27+I27</f>
        <v>1356876.0109999999</v>
      </c>
      <c r="K27" s="24">
        <v>261406.152</v>
      </c>
      <c r="L27" s="24">
        <v>253545.04800000001</v>
      </c>
      <c r="M27" s="25">
        <v>184339.943</v>
      </c>
      <c r="N27" s="30">
        <v>699291.14300000004</v>
      </c>
      <c r="O27" s="30">
        <v>2056167.1540000001</v>
      </c>
      <c r="P27" s="24">
        <v>160717.32399999999</v>
      </c>
      <c r="Q27" s="24">
        <v>163888.51799999998</v>
      </c>
      <c r="R27" s="25">
        <v>146674.85800000001</v>
      </c>
      <c r="S27" s="30">
        <v>471280.69999999995</v>
      </c>
      <c r="T27" s="30">
        <v>2527447.8540000003</v>
      </c>
      <c r="U27" s="24">
        <v>149771.86499999999</v>
      </c>
      <c r="V27" s="24">
        <v>151547.965</v>
      </c>
      <c r="W27" s="25">
        <v>182818.22399999999</v>
      </c>
      <c r="X27" s="30">
        <f t="shared" si="36"/>
        <v>484138.05399999995</v>
      </c>
      <c r="Y27" s="24">
        <v>161693.23599999998</v>
      </c>
      <c r="Z27" s="24">
        <v>181356.20500000002</v>
      </c>
      <c r="AA27" s="25">
        <v>229469.924</v>
      </c>
      <c r="AB27" s="30">
        <f t="shared" si="41"/>
        <v>572519.36499999999</v>
      </c>
      <c r="AC27" s="30">
        <f t="shared" si="37"/>
        <v>1056657.419</v>
      </c>
      <c r="AD27" s="24">
        <v>256679.40100000001</v>
      </c>
      <c r="AE27" s="24">
        <v>292643.66200000001</v>
      </c>
      <c r="AF27" s="25">
        <v>207507.15899999999</v>
      </c>
      <c r="AG27" s="30">
        <f t="shared" si="38"/>
        <v>756830.22200000007</v>
      </c>
      <c r="AH27" s="30">
        <f t="shared" si="42"/>
        <v>1813487.6410000001</v>
      </c>
      <c r="AI27" s="24">
        <v>179665.61800000002</v>
      </c>
      <c r="AJ27" s="24">
        <v>199954.62400000001</v>
      </c>
      <c r="AK27" s="25">
        <v>143475.17600000001</v>
      </c>
      <c r="AL27" s="30">
        <f t="shared" si="39"/>
        <v>523095.41800000006</v>
      </c>
      <c r="AM27" s="30">
        <f t="shared" si="40"/>
        <v>2336583.0590000004</v>
      </c>
    </row>
    <row r="28" spans="1:39" ht="16.5" thickBot="1" x14ac:dyDescent="0.3">
      <c r="A28" s="17" t="s">
        <v>25</v>
      </c>
      <c r="B28" s="28">
        <f>SUM(B24:B27)</f>
        <v>635591.15700000001</v>
      </c>
      <c r="C28" s="28">
        <f>SUM(C24:C27)</f>
        <v>564689.65</v>
      </c>
      <c r="D28" s="28">
        <f>SUM(D24:D27)</f>
        <v>678978.87299999991</v>
      </c>
      <c r="E28" s="31">
        <f>SUM(E24:E27)</f>
        <v>1879259.6800000002</v>
      </c>
      <c r="F28" s="28">
        <v>646393.52800000005</v>
      </c>
      <c r="G28" s="28">
        <v>568786.03</v>
      </c>
      <c r="H28" s="28">
        <v>644157.38</v>
      </c>
      <c r="I28" s="31">
        <v>1859336.9380000001</v>
      </c>
      <c r="J28" s="31">
        <f>E28+I28</f>
        <v>3738596.6180000002</v>
      </c>
      <c r="K28" s="28">
        <v>574320.15399999998</v>
      </c>
      <c r="L28" s="28">
        <v>648592.37100000004</v>
      </c>
      <c r="M28" s="28">
        <v>532918.02399999998</v>
      </c>
      <c r="N28" s="31">
        <v>1755830.5489999999</v>
      </c>
      <c r="O28" s="31">
        <v>5494427.1669999994</v>
      </c>
      <c r="P28" s="28">
        <v>528783.42599999998</v>
      </c>
      <c r="Q28" s="28">
        <v>499280.03099999996</v>
      </c>
      <c r="R28" s="28">
        <v>512273.37400000001</v>
      </c>
      <c r="S28" s="31">
        <v>1540336.831</v>
      </c>
      <c r="T28" s="31">
        <v>7034763.9979999997</v>
      </c>
      <c r="U28" s="28">
        <f t="shared" ref="U28:X28" si="43">SUM(U24:U27)</f>
        <v>550030.50899999996</v>
      </c>
      <c r="V28" s="28">
        <f t="shared" si="43"/>
        <v>525274.196</v>
      </c>
      <c r="W28" s="28">
        <f t="shared" si="43"/>
        <v>603508.06700000004</v>
      </c>
      <c r="X28" s="31">
        <f t="shared" si="43"/>
        <v>1678812.7719999999</v>
      </c>
      <c r="Y28" s="28">
        <f t="shared" ref="Y28" si="44">SUM(Y24:Y27)</f>
        <v>529418.49699999997</v>
      </c>
      <c r="Z28" s="28">
        <f t="shared" ref="Z28" si="45">SUM(Z24:Z27)</f>
        <v>524999.973</v>
      </c>
      <c r="AA28" s="28">
        <f t="shared" ref="AA28" si="46">SUM(AA24:AA27)</f>
        <v>551047.08900000004</v>
      </c>
      <c r="AB28" s="31">
        <f>SUM(Y28:AA28)</f>
        <v>1605465.5589999999</v>
      </c>
      <c r="AC28" s="31">
        <f t="shared" si="37"/>
        <v>3284278.3309999998</v>
      </c>
      <c r="AD28" s="28">
        <f t="shared" ref="AD28:AK28" si="47">SUM(AD24:AD27)</f>
        <v>592661.34299999999</v>
      </c>
      <c r="AE28" s="28">
        <f t="shared" si="47"/>
        <v>620950.05099999998</v>
      </c>
      <c r="AF28" s="28">
        <f t="shared" si="47"/>
        <v>516327.26499999996</v>
      </c>
      <c r="AG28" s="31">
        <f t="shared" si="47"/>
        <v>1729938.659</v>
      </c>
      <c r="AH28" s="31">
        <f t="shared" si="47"/>
        <v>5014216.9899999993</v>
      </c>
      <c r="AI28" s="28">
        <f t="shared" si="47"/>
        <v>504001.86900000006</v>
      </c>
      <c r="AJ28" s="28">
        <f t="shared" si="47"/>
        <v>535857.75900000008</v>
      </c>
      <c r="AK28" s="28">
        <f t="shared" si="47"/>
        <v>529730.28399999999</v>
      </c>
      <c r="AL28" s="31">
        <f t="shared" si="39"/>
        <v>1569589.912</v>
      </c>
      <c r="AM28" s="31">
        <f t="shared" si="40"/>
        <v>6583806.9019999988</v>
      </c>
    </row>
    <row r="29" spans="1:39" ht="15.75" thickBot="1" x14ac:dyDescent="0.3">
      <c r="A29" s="5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5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54"/>
    </row>
    <row r="30" spans="1:39" ht="16.5" thickBot="1" x14ac:dyDescent="0.3">
      <c r="A30" s="18" t="s">
        <v>26</v>
      </c>
      <c r="B30" s="8">
        <v>2578.5070000000001</v>
      </c>
      <c r="C30" s="8">
        <v>2289.1329999999998</v>
      </c>
      <c r="D30" s="8">
        <v>2525.3110000000001</v>
      </c>
      <c r="E30" s="32">
        <f>B30+C30+D30</f>
        <v>7392.9509999999991</v>
      </c>
      <c r="F30" s="8">
        <v>2280.59</v>
      </c>
      <c r="G30" s="8">
        <v>0</v>
      </c>
      <c r="H30" s="8">
        <v>0</v>
      </c>
      <c r="I30" s="32">
        <v>2280.5929999999998</v>
      </c>
      <c r="J30" s="32">
        <v>9674.0370000000003</v>
      </c>
      <c r="K30" s="8">
        <v>0</v>
      </c>
      <c r="L30" s="8">
        <v>0</v>
      </c>
      <c r="M30" s="8">
        <v>0</v>
      </c>
      <c r="N30" s="32">
        <v>0</v>
      </c>
      <c r="O30" s="32">
        <v>9674.0370000000003</v>
      </c>
      <c r="P30" s="8">
        <v>2274.9789999999998</v>
      </c>
      <c r="Q30" s="8">
        <v>2331.393</v>
      </c>
      <c r="R30" s="8">
        <v>2494.663</v>
      </c>
      <c r="S30" s="32">
        <v>7101.0349999999999</v>
      </c>
      <c r="T30" s="32">
        <v>16774.578999999998</v>
      </c>
      <c r="U30" s="8">
        <v>2634.645</v>
      </c>
      <c r="V30" s="8">
        <v>2433.3649999999998</v>
      </c>
      <c r="W30" s="8">
        <v>2519.0149999999999</v>
      </c>
      <c r="X30" s="32">
        <f>SUM(U30:W30)</f>
        <v>7587.0249999999996</v>
      </c>
      <c r="Y30" s="8">
        <v>2301.4009999999998</v>
      </c>
      <c r="Z30" s="8">
        <v>0</v>
      </c>
      <c r="AA30" s="8">
        <v>0</v>
      </c>
      <c r="AB30" s="32">
        <f>SUM(Y30:AA30)</f>
        <v>2301.4009999999998</v>
      </c>
      <c r="AC30" s="32">
        <f t="shared" si="37"/>
        <v>9888.4259999999995</v>
      </c>
      <c r="AD30" s="8">
        <v>0</v>
      </c>
      <c r="AE30" s="8">
        <v>0</v>
      </c>
      <c r="AF30" s="8">
        <v>0</v>
      </c>
      <c r="AG30" s="32">
        <f>SUM(AD30:AF30)</f>
        <v>0</v>
      </c>
      <c r="AH30" s="32">
        <f>X30+AB30+AG30</f>
        <v>9888.4259999999995</v>
      </c>
      <c r="AI30" s="8">
        <v>2185.011</v>
      </c>
      <c r="AJ30" s="8">
        <v>2489.3020000000001</v>
      </c>
      <c r="AK30" s="8">
        <v>2573.33</v>
      </c>
      <c r="AL30" s="32">
        <f>SUM(AI30:AK30)</f>
        <v>7247.643</v>
      </c>
      <c r="AM30" s="32">
        <f t="shared" si="40"/>
        <v>17136.069</v>
      </c>
    </row>
    <row r="31" spans="1:39" ht="15.75" thickBot="1" x14ac:dyDescent="0.3">
      <c r="A31" s="53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54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54"/>
    </row>
    <row r="32" spans="1:39" ht="16.5" thickBot="1" x14ac:dyDescent="0.3">
      <c r="A32" s="19" t="s">
        <v>48</v>
      </c>
      <c r="B32" s="42">
        <f>B16+B22+B28</f>
        <v>2950531.048</v>
      </c>
      <c r="C32" s="42">
        <f>C16+C22+C28</f>
        <v>2745198.4210000001</v>
      </c>
      <c r="D32" s="42">
        <f>D16+D22+D28</f>
        <v>3114701.0669999998</v>
      </c>
      <c r="E32" s="33">
        <f>E16+E22+E28</f>
        <v>8810430.5359999985</v>
      </c>
      <c r="F32" s="42">
        <v>2645758.406</v>
      </c>
      <c r="G32" s="42">
        <v>2372723.8620000002</v>
      </c>
      <c r="H32" s="42">
        <v>2063651.473</v>
      </c>
      <c r="I32" s="33">
        <v>7082133.7410000004</v>
      </c>
      <c r="J32" s="33">
        <f>E32+I32</f>
        <v>15892564.276999999</v>
      </c>
      <c r="K32" s="42">
        <v>1917270.7170000002</v>
      </c>
      <c r="L32" s="42">
        <v>1894600.8869999999</v>
      </c>
      <c r="M32" s="42">
        <v>1840957.449</v>
      </c>
      <c r="N32" s="33">
        <v>5652829.0529999994</v>
      </c>
      <c r="O32" s="33">
        <v>21545393.329999998</v>
      </c>
      <c r="P32" s="42">
        <v>2509622.426</v>
      </c>
      <c r="Q32" s="42">
        <v>2476504.1849999996</v>
      </c>
      <c r="R32" s="42">
        <v>2779028.9039999996</v>
      </c>
      <c r="S32" s="33">
        <v>7765155.5150000006</v>
      </c>
      <c r="T32" s="33">
        <v>29310548.844999995</v>
      </c>
      <c r="U32" s="42">
        <f>U16+U22+U28</f>
        <v>3015746.1580000003</v>
      </c>
      <c r="V32" s="42">
        <f>V16+V22+V28</f>
        <v>2525679.068</v>
      </c>
      <c r="W32" s="42">
        <f>W16+W22+W28</f>
        <v>2821213.8209999995</v>
      </c>
      <c r="X32" s="33">
        <f>X16+X22+X28</f>
        <v>8362639.0470000003</v>
      </c>
      <c r="Y32" s="42">
        <f>Y16+Y22+Y28</f>
        <v>2445880.3139999998</v>
      </c>
      <c r="Z32" s="42">
        <f>Z16+Z22+Z28</f>
        <v>2324638.71</v>
      </c>
      <c r="AA32" s="42">
        <f>AA16+AA22+AA28</f>
        <v>1934734.5499999998</v>
      </c>
      <c r="AB32" s="33">
        <f>SUM(Y32:AA32)</f>
        <v>6705253.574</v>
      </c>
      <c r="AC32" s="33">
        <f>X32+AB32</f>
        <v>15067892.620999999</v>
      </c>
      <c r="AD32" s="42">
        <f t="shared" ref="AD32:AF32" si="48">AD16+AD22+AD28</f>
        <v>1799757.7209999999</v>
      </c>
      <c r="AE32" s="42">
        <f t="shared" si="48"/>
        <v>1704129.5349999999</v>
      </c>
      <c r="AF32" s="42">
        <f t="shared" si="48"/>
        <v>1781883.6609999998</v>
      </c>
      <c r="AG32" s="33">
        <f>SUM(AD32:AF32)</f>
        <v>5285770.9169999994</v>
      </c>
      <c r="AH32" s="33">
        <f>AC32+AG32</f>
        <v>20353663.537999999</v>
      </c>
      <c r="AI32" s="42">
        <f t="shared" ref="AI32:AK32" si="49">AI16+AI22+AI28</f>
        <v>2413150.1370000001</v>
      </c>
      <c r="AJ32" s="42">
        <f t="shared" si="49"/>
        <v>2704735.24</v>
      </c>
      <c r="AK32" s="42">
        <f t="shared" si="49"/>
        <v>2786400.6320000002</v>
      </c>
      <c r="AL32" s="33">
        <f t="shared" ref="AL32:AL33" si="50">SUM(AI32:AK32)</f>
        <v>7904286.0090000005</v>
      </c>
      <c r="AM32" s="33">
        <f t="shared" si="40"/>
        <v>28257949.546999998</v>
      </c>
    </row>
    <row r="33" spans="1:39" ht="30" customHeight="1" thickBot="1" x14ac:dyDescent="0.3">
      <c r="A33" s="19" t="s">
        <v>49</v>
      </c>
      <c r="B33" s="43">
        <f>B32+B30</f>
        <v>2953109.5550000002</v>
      </c>
      <c r="C33" s="43">
        <f t="shared" ref="C33:O33" si="51">C32+C30</f>
        <v>2747487.554</v>
      </c>
      <c r="D33" s="43">
        <f t="shared" si="51"/>
        <v>3117226.378</v>
      </c>
      <c r="E33" s="33">
        <f t="shared" si="51"/>
        <v>8817823.4869999979</v>
      </c>
      <c r="F33" s="43">
        <f t="shared" si="51"/>
        <v>2648038.9959999998</v>
      </c>
      <c r="G33" s="43">
        <f t="shared" si="51"/>
        <v>2372723.8620000002</v>
      </c>
      <c r="H33" s="43">
        <f t="shared" si="51"/>
        <v>2063651.473</v>
      </c>
      <c r="I33" s="33">
        <f t="shared" si="51"/>
        <v>7084414.3340000007</v>
      </c>
      <c r="J33" s="33">
        <f t="shared" si="51"/>
        <v>15902238.313999999</v>
      </c>
      <c r="K33" s="43">
        <f t="shared" si="51"/>
        <v>1917270.7170000002</v>
      </c>
      <c r="L33" s="43">
        <f t="shared" si="51"/>
        <v>1894600.8869999999</v>
      </c>
      <c r="M33" s="43">
        <f t="shared" si="51"/>
        <v>1840957.449</v>
      </c>
      <c r="N33" s="33">
        <f t="shared" si="51"/>
        <v>5652829.0529999994</v>
      </c>
      <c r="O33" s="33">
        <f t="shared" si="51"/>
        <v>21555067.366999999</v>
      </c>
      <c r="P33" s="43">
        <f>P30+P32</f>
        <v>2511897.4049999998</v>
      </c>
      <c r="Q33" s="43">
        <f t="shared" ref="Q33:T33" si="52">Q30+Q32</f>
        <v>2478835.5779999997</v>
      </c>
      <c r="R33" s="43">
        <f t="shared" si="52"/>
        <v>2781523.5669999998</v>
      </c>
      <c r="S33" s="33">
        <f t="shared" si="52"/>
        <v>7772256.5500000007</v>
      </c>
      <c r="T33" s="33">
        <f t="shared" si="52"/>
        <v>29327323.423999995</v>
      </c>
      <c r="U33" s="43">
        <f>U32+U30</f>
        <v>3018380.8030000003</v>
      </c>
      <c r="V33" s="43">
        <f t="shared" ref="V33:AG33" si="53">V32+V30</f>
        <v>2528112.4330000002</v>
      </c>
      <c r="W33" s="43">
        <f t="shared" si="53"/>
        <v>2823732.8359999997</v>
      </c>
      <c r="X33" s="33">
        <f>X32+X30</f>
        <v>8370226.0720000006</v>
      </c>
      <c r="Y33" s="43">
        <f>Y32+Y30</f>
        <v>2448181.7149999999</v>
      </c>
      <c r="Z33" s="43">
        <f t="shared" ref="Z33:AA33" si="54">Z32+Z30</f>
        <v>2324638.71</v>
      </c>
      <c r="AA33" s="43">
        <f t="shared" si="54"/>
        <v>1934734.5499999998</v>
      </c>
      <c r="AB33" s="33">
        <f>AB32+AB30</f>
        <v>6707554.9749999996</v>
      </c>
      <c r="AC33" s="33">
        <f>AC32+AC30</f>
        <v>15077781.047</v>
      </c>
      <c r="AD33" s="43">
        <f t="shared" si="53"/>
        <v>1799757.7209999999</v>
      </c>
      <c r="AE33" s="43">
        <f t="shared" si="53"/>
        <v>1704129.5349999999</v>
      </c>
      <c r="AF33" s="43">
        <f t="shared" si="53"/>
        <v>1781883.6609999998</v>
      </c>
      <c r="AG33" s="33">
        <f t="shared" si="53"/>
        <v>5285770.9169999994</v>
      </c>
      <c r="AH33" s="33">
        <f>AH32+AH30</f>
        <v>20363551.963999998</v>
      </c>
      <c r="AI33" s="43">
        <f>AI30+AI32</f>
        <v>2415335.148</v>
      </c>
      <c r="AJ33" s="43">
        <f t="shared" ref="AJ33:AK33" si="55">AJ30+AJ32</f>
        <v>2707224.5420000004</v>
      </c>
      <c r="AK33" s="43">
        <f t="shared" si="55"/>
        <v>2788973.9620000003</v>
      </c>
      <c r="AL33" s="33">
        <f t="shared" si="50"/>
        <v>7911533.6520000007</v>
      </c>
      <c r="AM33" s="33">
        <f t="shared" si="40"/>
        <v>28275085.615999997</v>
      </c>
    </row>
    <row r="34" spans="1:39" ht="15.75" x14ac:dyDescent="0.25">
      <c r="A34" s="5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6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63"/>
    </row>
    <row r="35" spans="1:39" ht="15.75" x14ac:dyDescent="0.25">
      <c r="A35" s="20" t="s">
        <v>50</v>
      </c>
      <c r="B35" s="21">
        <f t="shared" ref="B35:I35" si="56">B5+B6+B7+B8+B9+B10+B11+B12+B18+B24+B30</f>
        <v>1787518.8049999999</v>
      </c>
      <c r="C35" s="21">
        <f t="shared" si="56"/>
        <v>1702484.0889999997</v>
      </c>
      <c r="D35" s="21">
        <f t="shared" si="56"/>
        <v>1910372.956</v>
      </c>
      <c r="E35" s="60">
        <f t="shared" si="56"/>
        <v>5400375.8499999996</v>
      </c>
      <c r="F35" s="21">
        <f t="shared" si="56"/>
        <v>1465930.72</v>
      </c>
      <c r="G35" s="21">
        <f t="shared" si="56"/>
        <v>1104084.172</v>
      </c>
      <c r="H35" s="59">
        <f t="shared" si="56"/>
        <v>839268.09200000006</v>
      </c>
      <c r="I35" s="60">
        <f t="shared" si="56"/>
        <v>3409282.9870000002</v>
      </c>
      <c r="J35" s="60">
        <f>J5+J6+J7+J8+J9+J10+J11+J12+J18+J24+J30</f>
        <v>8809659.3300000001</v>
      </c>
      <c r="K35" s="21">
        <f t="shared" ref="K35:AB35" si="57">K5+K6+K7+K8+K9+K10+K11+K12+K18+K24+K30</f>
        <v>817755.07</v>
      </c>
      <c r="L35" s="21">
        <f t="shared" si="57"/>
        <v>790149.87899999996</v>
      </c>
      <c r="M35" s="59">
        <f t="shared" si="57"/>
        <v>961973.69500000007</v>
      </c>
      <c r="N35" s="60">
        <f t="shared" si="57"/>
        <v>2569878.6439999999</v>
      </c>
      <c r="O35" s="60">
        <f t="shared" si="57"/>
        <v>11379537.973999999</v>
      </c>
      <c r="P35" s="21">
        <f t="shared" si="57"/>
        <v>1591964.6130000001</v>
      </c>
      <c r="Q35" s="21">
        <f t="shared" si="57"/>
        <v>1586137.8919999998</v>
      </c>
      <c r="R35" s="59">
        <f t="shared" si="57"/>
        <v>1950669.7219999996</v>
      </c>
      <c r="S35" s="60">
        <f t="shared" si="57"/>
        <v>5128772.227</v>
      </c>
      <c r="T35" s="64">
        <f t="shared" si="57"/>
        <v>16508309.707999999</v>
      </c>
      <c r="U35" s="21">
        <f t="shared" si="57"/>
        <v>2144932.5649999999</v>
      </c>
      <c r="V35" s="21">
        <f t="shared" si="57"/>
        <v>1697436.2319999998</v>
      </c>
      <c r="W35" s="21">
        <f t="shared" si="57"/>
        <v>1829760.5989999997</v>
      </c>
      <c r="X35" s="60">
        <f t="shared" si="57"/>
        <v>5672129.3960000006</v>
      </c>
      <c r="Y35" s="21">
        <v>5672129.3960000006</v>
      </c>
      <c r="Z35" s="21">
        <f t="shared" si="57"/>
        <v>1217790.3620000002</v>
      </c>
      <c r="AA35" s="59">
        <f t="shared" si="57"/>
        <v>850968.70199999993</v>
      </c>
      <c r="AB35" s="60">
        <f t="shared" si="57"/>
        <v>3551299.051</v>
      </c>
      <c r="AC35" s="60">
        <f>AC5+AC6+AC7+AC8+AC9+AC10+AC11+AC12+AC18+AC24+AC30</f>
        <v>9223428.4470000006</v>
      </c>
      <c r="AD35" s="21">
        <f t="shared" ref="AD35:AM35" si="58">AD5+AD6+AD7+AD8+AD9+AD10+AD11+AD12+AD18+AD24+AD30</f>
        <v>701560.18500000006</v>
      </c>
      <c r="AE35" s="21">
        <f t="shared" si="58"/>
        <v>656634.723</v>
      </c>
      <c r="AF35" s="59">
        <f t="shared" si="58"/>
        <v>911301.66999999993</v>
      </c>
      <c r="AG35" s="60">
        <f t="shared" si="58"/>
        <v>2269496.5779999997</v>
      </c>
      <c r="AH35" s="60">
        <f t="shared" si="58"/>
        <v>11492925.025</v>
      </c>
      <c r="AI35" s="21">
        <f t="shared" si="58"/>
        <v>1536370.1259999999</v>
      </c>
      <c r="AJ35" s="21">
        <f t="shared" si="58"/>
        <v>1754381.1610000001</v>
      </c>
      <c r="AK35" s="59">
        <f t="shared" si="58"/>
        <v>1817751.0420000004</v>
      </c>
      <c r="AL35" s="60">
        <f t="shared" si="58"/>
        <v>5108502.3290000008</v>
      </c>
      <c r="AM35" s="64">
        <f t="shared" si="58"/>
        <v>16601427.354</v>
      </c>
    </row>
    <row r="36" spans="1:39" ht="15.75" x14ac:dyDescent="0.25">
      <c r="A36" s="65" t="s">
        <v>51</v>
      </c>
      <c r="B36" s="66">
        <f t="shared" ref="B36:AM36" si="59">SUM(B13:B15,B19:B21,B25:B27)</f>
        <v>1165590.75</v>
      </c>
      <c r="C36" s="66">
        <f t="shared" si="59"/>
        <v>1045003.4650000002</v>
      </c>
      <c r="D36" s="66">
        <f t="shared" si="59"/>
        <v>1206853.422</v>
      </c>
      <c r="E36" s="68">
        <f t="shared" si="59"/>
        <v>3417447.6369999996</v>
      </c>
      <c r="F36" s="66">
        <f t="shared" si="59"/>
        <v>1182108.2760000001</v>
      </c>
      <c r="G36" s="66">
        <f t="shared" si="59"/>
        <v>1268639.69</v>
      </c>
      <c r="H36" s="67">
        <f t="shared" si="59"/>
        <v>1224383.3810000001</v>
      </c>
      <c r="I36" s="68">
        <f t="shared" si="59"/>
        <v>3675131.3470000001</v>
      </c>
      <c r="J36" s="68">
        <f t="shared" si="59"/>
        <v>7092578.9839999992</v>
      </c>
      <c r="K36" s="66">
        <f t="shared" si="59"/>
        <v>1099515.6469999999</v>
      </c>
      <c r="L36" s="66">
        <f t="shared" si="59"/>
        <v>1104451.0079999999</v>
      </c>
      <c r="M36" s="67">
        <f t="shared" si="59"/>
        <v>878983.75399999996</v>
      </c>
      <c r="N36" s="68">
        <f t="shared" si="59"/>
        <v>3082950.409</v>
      </c>
      <c r="O36" s="68">
        <f t="shared" si="59"/>
        <v>10175529.392999999</v>
      </c>
      <c r="P36" s="66">
        <f t="shared" si="59"/>
        <v>919932.79200000002</v>
      </c>
      <c r="Q36" s="66">
        <f t="shared" si="59"/>
        <v>892697.68599999999</v>
      </c>
      <c r="R36" s="67">
        <f t="shared" si="59"/>
        <v>830853.84499999997</v>
      </c>
      <c r="S36" s="68">
        <f t="shared" si="59"/>
        <v>2643484.3229999999</v>
      </c>
      <c r="T36" s="69">
        <f t="shared" si="59"/>
        <v>12819013.716</v>
      </c>
      <c r="U36" s="66">
        <f t="shared" si="59"/>
        <v>873448.23800000001</v>
      </c>
      <c r="V36" s="66">
        <f t="shared" si="59"/>
        <v>830676.201</v>
      </c>
      <c r="W36" s="66">
        <f t="shared" si="59"/>
        <v>993972.23699999996</v>
      </c>
      <c r="X36" s="68">
        <f t="shared" si="59"/>
        <v>2698096.676</v>
      </c>
      <c r="Y36" s="66">
        <v>2698096.676</v>
      </c>
      <c r="Z36" s="66">
        <f t="shared" si="59"/>
        <v>1106848.348</v>
      </c>
      <c r="AA36" s="67">
        <f t="shared" si="59"/>
        <v>1083765.8479999998</v>
      </c>
      <c r="AB36" s="68">
        <f t="shared" si="59"/>
        <v>3156255.9239999996</v>
      </c>
      <c r="AC36" s="68">
        <f t="shared" si="59"/>
        <v>5854352.5999999996</v>
      </c>
      <c r="AD36" s="66">
        <f t="shared" si="59"/>
        <v>1098197.5360000001</v>
      </c>
      <c r="AE36" s="66">
        <f t="shared" si="59"/>
        <v>1047494.812</v>
      </c>
      <c r="AF36" s="67">
        <f t="shared" si="59"/>
        <v>870581.99099999992</v>
      </c>
      <c r="AG36" s="68">
        <f t="shared" si="59"/>
        <v>3016274.3390000002</v>
      </c>
      <c r="AH36" s="68">
        <f t="shared" si="59"/>
        <v>8870626.9390000012</v>
      </c>
      <c r="AI36" s="66">
        <f t="shared" si="59"/>
        <v>878965.022</v>
      </c>
      <c r="AJ36" s="66">
        <f t="shared" si="59"/>
        <v>952843.38100000005</v>
      </c>
      <c r="AK36" s="67">
        <f t="shared" si="59"/>
        <v>971222.91999999993</v>
      </c>
      <c r="AL36" s="68">
        <f t="shared" si="59"/>
        <v>2803031.3229999999</v>
      </c>
      <c r="AM36" s="69">
        <f t="shared" si="59"/>
        <v>11673658.262</v>
      </c>
    </row>
    <row r="37" spans="1:39" x14ac:dyDescent="0.25">
      <c r="K37" s="56"/>
      <c r="L37" s="56"/>
      <c r="P37" s="56"/>
      <c r="Q37" s="56"/>
      <c r="R37" s="56"/>
      <c r="S37" s="56"/>
      <c r="T37" s="56"/>
      <c r="AD37" s="56"/>
      <c r="AE37" s="56"/>
      <c r="AI37" s="56"/>
      <c r="AJ37" s="56"/>
      <c r="AK37" s="56"/>
      <c r="AL37" s="56"/>
      <c r="AM37" s="56"/>
    </row>
    <row r="38" spans="1:39" x14ac:dyDescent="0.25">
      <c r="K38" s="56"/>
      <c r="L38" s="56"/>
      <c r="P38" s="56"/>
      <c r="Q38" s="56"/>
      <c r="R38" s="56"/>
      <c r="S38" s="56"/>
      <c r="T38" s="56"/>
      <c r="AD38" s="56"/>
      <c r="AE38" s="56"/>
      <c r="AI38" s="56"/>
      <c r="AJ38" s="56"/>
      <c r="AK38" s="56"/>
      <c r="AL38" s="56"/>
      <c r="AM38" s="56"/>
    </row>
    <row r="43" spans="1:39" x14ac:dyDescent="0.25">
      <c r="B43" s="49"/>
      <c r="U43" s="49"/>
    </row>
  </sheetData>
  <protectedRanges>
    <protectedRange password="CA04" sqref="A3:A36 B2:I14 U3:AB3 I15 B15:G15 B16:F20 H16:I34 G16:G17 G19:G34 B22:F34 B21:E21 K2:N2 B35:T36 F61:F62 A1:A2" name="Диапазон1_3"/>
    <protectedRange password="CA04" sqref="AC3:AG3 J3:J34 K3:N3" name="Диапазон1_2_1"/>
    <protectedRange password="CA04" sqref="U2:AB2 AB15 U15:Z15 U16:Y20 AA16:AB34 Z16:Z17 Z19:Z34 U22:Y34 U21:X21 AD2:AG2 U35:AM36 Y61:Y62 U4:AB14" name="Диапазон1_3_1"/>
    <protectedRange password="CA04" sqref="AC4:AC34" name="Диапазон1_2_1_1"/>
  </protectedRanges>
  <mergeCells count="4">
    <mergeCell ref="A2:A3"/>
    <mergeCell ref="B2:T2"/>
    <mergeCell ref="U2:AM2"/>
    <mergeCell ref="A1:AM1"/>
  </mergeCells>
  <pageMargins left="0.7" right="0.7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cols>
    <col min="1" max="1" width="46.140625" bestFit="1" customWidth="1"/>
    <col min="2" max="21" width="10.7109375" customWidth="1"/>
    <col min="22" max="22" width="11.42578125" bestFit="1" customWidth="1"/>
    <col min="23" max="23" width="9.5703125" bestFit="1" customWidth="1"/>
    <col min="24" max="24" width="12" bestFit="1" customWidth="1"/>
    <col min="29" max="29" width="10.28515625" bestFit="1" customWidth="1"/>
    <col min="34" max="34" width="10.28515625" bestFit="1" customWidth="1"/>
    <col min="39" max="39" width="10.28515625" bestFit="1" customWidth="1"/>
    <col min="238" max="238" width="40.28515625" bestFit="1" customWidth="1"/>
    <col min="239" max="277" width="10.7109375" customWidth="1"/>
    <col min="278" max="278" width="11.42578125" bestFit="1" customWidth="1"/>
    <col min="279" max="279" width="9.5703125" bestFit="1" customWidth="1"/>
    <col min="280" max="280" width="12" bestFit="1" customWidth="1"/>
    <col min="494" max="494" width="40.28515625" bestFit="1" customWidth="1"/>
    <col min="495" max="533" width="10.7109375" customWidth="1"/>
    <col min="534" max="534" width="11.42578125" bestFit="1" customWidth="1"/>
    <col min="535" max="535" width="9.5703125" bestFit="1" customWidth="1"/>
    <col min="536" max="536" width="12" bestFit="1" customWidth="1"/>
    <col min="750" max="750" width="40.28515625" bestFit="1" customWidth="1"/>
    <col min="751" max="789" width="10.7109375" customWidth="1"/>
    <col min="790" max="790" width="11.42578125" bestFit="1" customWidth="1"/>
    <col min="791" max="791" width="9.5703125" bestFit="1" customWidth="1"/>
    <col min="792" max="792" width="12" bestFit="1" customWidth="1"/>
    <col min="1006" max="1006" width="40.28515625" bestFit="1" customWidth="1"/>
    <col min="1007" max="1045" width="10.7109375" customWidth="1"/>
    <col min="1046" max="1046" width="11.42578125" bestFit="1" customWidth="1"/>
    <col min="1047" max="1047" width="9.5703125" bestFit="1" customWidth="1"/>
    <col min="1048" max="1048" width="12" bestFit="1" customWidth="1"/>
    <col min="1262" max="1262" width="40.28515625" bestFit="1" customWidth="1"/>
    <col min="1263" max="1301" width="10.7109375" customWidth="1"/>
    <col min="1302" max="1302" width="11.42578125" bestFit="1" customWidth="1"/>
    <col min="1303" max="1303" width="9.5703125" bestFit="1" customWidth="1"/>
    <col min="1304" max="1304" width="12" bestFit="1" customWidth="1"/>
    <col min="1518" max="1518" width="40.28515625" bestFit="1" customWidth="1"/>
    <col min="1519" max="1557" width="10.7109375" customWidth="1"/>
    <col min="1558" max="1558" width="11.42578125" bestFit="1" customWidth="1"/>
    <col min="1559" max="1559" width="9.5703125" bestFit="1" customWidth="1"/>
    <col min="1560" max="1560" width="12" bestFit="1" customWidth="1"/>
    <col min="1774" max="1774" width="40.28515625" bestFit="1" customWidth="1"/>
    <col min="1775" max="1813" width="10.7109375" customWidth="1"/>
    <col min="1814" max="1814" width="11.42578125" bestFit="1" customWidth="1"/>
    <col min="1815" max="1815" width="9.5703125" bestFit="1" customWidth="1"/>
    <col min="1816" max="1816" width="12" bestFit="1" customWidth="1"/>
    <col min="2030" max="2030" width="40.28515625" bestFit="1" customWidth="1"/>
    <col min="2031" max="2069" width="10.7109375" customWidth="1"/>
    <col min="2070" max="2070" width="11.42578125" bestFit="1" customWidth="1"/>
    <col min="2071" max="2071" width="9.5703125" bestFit="1" customWidth="1"/>
    <col min="2072" max="2072" width="12" bestFit="1" customWidth="1"/>
    <col min="2286" max="2286" width="40.28515625" bestFit="1" customWidth="1"/>
    <col min="2287" max="2325" width="10.7109375" customWidth="1"/>
    <col min="2326" max="2326" width="11.42578125" bestFit="1" customWidth="1"/>
    <col min="2327" max="2327" width="9.5703125" bestFit="1" customWidth="1"/>
    <col min="2328" max="2328" width="12" bestFit="1" customWidth="1"/>
    <col min="2542" max="2542" width="40.28515625" bestFit="1" customWidth="1"/>
    <col min="2543" max="2581" width="10.7109375" customWidth="1"/>
    <col min="2582" max="2582" width="11.42578125" bestFit="1" customWidth="1"/>
    <col min="2583" max="2583" width="9.5703125" bestFit="1" customWidth="1"/>
    <col min="2584" max="2584" width="12" bestFit="1" customWidth="1"/>
    <col min="2798" max="2798" width="40.28515625" bestFit="1" customWidth="1"/>
    <col min="2799" max="2837" width="10.7109375" customWidth="1"/>
    <col min="2838" max="2838" width="11.42578125" bestFit="1" customWidth="1"/>
    <col min="2839" max="2839" width="9.5703125" bestFit="1" customWidth="1"/>
    <col min="2840" max="2840" width="12" bestFit="1" customWidth="1"/>
    <col min="3054" max="3054" width="40.28515625" bestFit="1" customWidth="1"/>
    <col min="3055" max="3093" width="10.7109375" customWidth="1"/>
    <col min="3094" max="3094" width="11.42578125" bestFit="1" customWidth="1"/>
    <col min="3095" max="3095" width="9.5703125" bestFit="1" customWidth="1"/>
    <col min="3096" max="3096" width="12" bestFit="1" customWidth="1"/>
    <col min="3310" max="3310" width="40.28515625" bestFit="1" customWidth="1"/>
    <col min="3311" max="3349" width="10.7109375" customWidth="1"/>
    <col min="3350" max="3350" width="11.42578125" bestFit="1" customWidth="1"/>
    <col min="3351" max="3351" width="9.5703125" bestFit="1" customWidth="1"/>
    <col min="3352" max="3352" width="12" bestFit="1" customWidth="1"/>
    <col min="3566" max="3566" width="40.28515625" bestFit="1" customWidth="1"/>
    <col min="3567" max="3605" width="10.7109375" customWidth="1"/>
    <col min="3606" max="3606" width="11.42578125" bestFit="1" customWidth="1"/>
    <col min="3607" max="3607" width="9.5703125" bestFit="1" customWidth="1"/>
    <col min="3608" max="3608" width="12" bestFit="1" customWidth="1"/>
    <col min="3822" max="3822" width="40.28515625" bestFit="1" customWidth="1"/>
    <col min="3823" max="3861" width="10.7109375" customWidth="1"/>
    <col min="3862" max="3862" width="11.42578125" bestFit="1" customWidth="1"/>
    <col min="3863" max="3863" width="9.5703125" bestFit="1" customWidth="1"/>
    <col min="3864" max="3864" width="12" bestFit="1" customWidth="1"/>
    <col min="4078" max="4078" width="40.28515625" bestFit="1" customWidth="1"/>
    <col min="4079" max="4117" width="10.7109375" customWidth="1"/>
    <col min="4118" max="4118" width="11.42578125" bestFit="1" customWidth="1"/>
    <col min="4119" max="4119" width="9.5703125" bestFit="1" customWidth="1"/>
    <col min="4120" max="4120" width="12" bestFit="1" customWidth="1"/>
    <col min="4334" max="4334" width="40.28515625" bestFit="1" customWidth="1"/>
    <col min="4335" max="4373" width="10.7109375" customWidth="1"/>
    <col min="4374" max="4374" width="11.42578125" bestFit="1" customWidth="1"/>
    <col min="4375" max="4375" width="9.5703125" bestFit="1" customWidth="1"/>
    <col min="4376" max="4376" width="12" bestFit="1" customWidth="1"/>
    <col min="4590" max="4590" width="40.28515625" bestFit="1" customWidth="1"/>
    <col min="4591" max="4629" width="10.7109375" customWidth="1"/>
    <col min="4630" max="4630" width="11.42578125" bestFit="1" customWidth="1"/>
    <col min="4631" max="4631" width="9.5703125" bestFit="1" customWidth="1"/>
    <col min="4632" max="4632" width="12" bestFit="1" customWidth="1"/>
    <col min="4846" max="4846" width="40.28515625" bestFit="1" customWidth="1"/>
    <col min="4847" max="4885" width="10.7109375" customWidth="1"/>
    <col min="4886" max="4886" width="11.42578125" bestFit="1" customWidth="1"/>
    <col min="4887" max="4887" width="9.5703125" bestFit="1" customWidth="1"/>
    <col min="4888" max="4888" width="12" bestFit="1" customWidth="1"/>
    <col min="5102" max="5102" width="40.28515625" bestFit="1" customWidth="1"/>
    <col min="5103" max="5141" width="10.7109375" customWidth="1"/>
    <col min="5142" max="5142" width="11.42578125" bestFit="1" customWidth="1"/>
    <col min="5143" max="5143" width="9.5703125" bestFit="1" customWidth="1"/>
    <col min="5144" max="5144" width="12" bestFit="1" customWidth="1"/>
    <col min="5358" max="5358" width="40.28515625" bestFit="1" customWidth="1"/>
    <col min="5359" max="5397" width="10.7109375" customWidth="1"/>
    <col min="5398" max="5398" width="11.42578125" bestFit="1" customWidth="1"/>
    <col min="5399" max="5399" width="9.5703125" bestFit="1" customWidth="1"/>
    <col min="5400" max="5400" width="12" bestFit="1" customWidth="1"/>
    <col min="5614" max="5614" width="40.28515625" bestFit="1" customWidth="1"/>
    <col min="5615" max="5653" width="10.7109375" customWidth="1"/>
    <col min="5654" max="5654" width="11.42578125" bestFit="1" customWidth="1"/>
    <col min="5655" max="5655" width="9.5703125" bestFit="1" customWidth="1"/>
    <col min="5656" max="5656" width="12" bestFit="1" customWidth="1"/>
    <col min="5870" max="5870" width="40.28515625" bestFit="1" customWidth="1"/>
    <col min="5871" max="5909" width="10.7109375" customWidth="1"/>
    <col min="5910" max="5910" width="11.42578125" bestFit="1" customWidth="1"/>
    <col min="5911" max="5911" width="9.5703125" bestFit="1" customWidth="1"/>
    <col min="5912" max="5912" width="12" bestFit="1" customWidth="1"/>
    <col min="6126" max="6126" width="40.28515625" bestFit="1" customWidth="1"/>
    <col min="6127" max="6165" width="10.7109375" customWidth="1"/>
    <col min="6166" max="6166" width="11.42578125" bestFit="1" customWidth="1"/>
    <col min="6167" max="6167" width="9.5703125" bestFit="1" customWidth="1"/>
    <col min="6168" max="6168" width="12" bestFit="1" customWidth="1"/>
    <col min="6382" max="6382" width="40.28515625" bestFit="1" customWidth="1"/>
    <col min="6383" max="6421" width="10.7109375" customWidth="1"/>
    <col min="6422" max="6422" width="11.42578125" bestFit="1" customWidth="1"/>
    <col min="6423" max="6423" width="9.5703125" bestFit="1" customWidth="1"/>
    <col min="6424" max="6424" width="12" bestFit="1" customWidth="1"/>
    <col min="6638" max="6638" width="40.28515625" bestFit="1" customWidth="1"/>
    <col min="6639" max="6677" width="10.7109375" customWidth="1"/>
    <col min="6678" max="6678" width="11.42578125" bestFit="1" customWidth="1"/>
    <col min="6679" max="6679" width="9.5703125" bestFit="1" customWidth="1"/>
    <col min="6680" max="6680" width="12" bestFit="1" customWidth="1"/>
    <col min="6894" max="6894" width="40.28515625" bestFit="1" customWidth="1"/>
    <col min="6895" max="6933" width="10.7109375" customWidth="1"/>
    <col min="6934" max="6934" width="11.42578125" bestFit="1" customWidth="1"/>
    <col min="6935" max="6935" width="9.5703125" bestFit="1" customWidth="1"/>
    <col min="6936" max="6936" width="12" bestFit="1" customWidth="1"/>
    <col min="7150" max="7150" width="40.28515625" bestFit="1" customWidth="1"/>
    <col min="7151" max="7189" width="10.7109375" customWidth="1"/>
    <col min="7190" max="7190" width="11.42578125" bestFit="1" customWidth="1"/>
    <col min="7191" max="7191" width="9.5703125" bestFit="1" customWidth="1"/>
    <col min="7192" max="7192" width="12" bestFit="1" customWidth="1"/>
    <col min="7406" max="7406" width="40.28515625" bestFit="1" customWidth="1"/>
    <col min="7407" max="7445" width="10.7109375" customWidth="1"/>
    <col min="7446" max="7446" width="11.42578125" bestFit="1" customWidth="1"/>
    <col min="7447" max="7447" width="9.5703125" bestFit="1" customWidth="1"/>
    <col min="7448" max="7448" width="12" bestFit="1" customWidth="1"/>
    <col min="7662" max="7662" width="40.28515625" bestFit="1" customWidth="1"/>
    <col min="7663" max="7701" width="10.7109375" customWidth="1"/>
    <col min="7702" max="7702" width="11.42578125" bestFit="1" customWidth="1"/>
    <col min="7703" max="7703" width="9.5703125" bestFit="1" customWidth="1"/>
    <col min="7704" max="7704" width="12" bestFit="1" customWidth="1"/>
    <col min="7918" max="7918" width="40.28515625" bestFit="1" customWidth="1"/>
    <col min="7919" max="7957" width="10.7109375" customWidth="1"/>
    <col min="7958" max="7958" width="11.42578125" bestFit="1" customWidth="1"/>
    <col min="7959" max="7959" width="9.5703125" bestFit="1" customWidth="1"/>
    <col min="7960" max="7960" width="12" bestFit="1" customWidth="1"/>
    <col min="8174" max="8174" width="40.28515625" bestFit="1" customWidth="1"/>
    <col min="8175" max="8213" width="10.7109375" customWidth="1"/>
    <col min="8214" max="8214" width="11.42578125" bestFit="1" customWidth="1"/>
    <col min="8215" max="8215" width="9.5703125" bestFit="1" customWidth="1"/>
    <col min="8216" max="8216" width="12" bestFit="1" customWidth="1"/>
    <col min="8430" max="8430" width="40.28515625" bestFit="1" customWidth="1"/>
    <col min="8431" max="8469" width="10.7109375" customWidth="1"/>
    <col min="8470" max="8470" width="11.42578125" bestFit="1" customWidth="1"/>
    <col min="8471" max="8471" width="9.5703125" bestFit="1" customWidth="1"/>
    <col min="8472" max="8472" width="12" bestFit="1" customWidth="1"/>
    <col min="8686" max="8686" width="40.28515625" bestFit="1" customWidth="1"/>
    <col min="8687" max="8725" width="10.7109375" customWidth="1"/>
    <col min="8726" max="8726" width="11.42578125" bestFit="1" customWidth="1"/>
    <col min="8727" max="8727" width="9.5703125" bestFit="1" customWidth="1"/>
    <col min="8728" max="8728" width="12" bestFit="1" customWidth="1"/>
    <col min="8942" max="8942" width="40.28515625" bestFit="1" customWidth="1"/>
    <col min="8943" max="8981" width="10.7109375" customWidth="1"/>
    <col min="8982" max="8982" width="11.42578125" bestFit="1" customWidth="1"/>
    <col min="8983" max="8983" width="9.5703125" bestFit="1" customWidth="1"/>
    <col min="8984" max="8984" width="12" bestFit="1" customWidth="1"/>
    <col min="9198" max="9198" width="40.28515625" bestFit="1" customWidth="1"/>
    <col min="9199" max="9237" width="10.7109375" customWidth="1"/>
    <col min="9238" max="9238" width="11.42578125" bestFit="1" customWidth="1"/>
    <col min="9239" max="9239" width="9.5703125" bestFit="1" customWidth="1"/>
    <col min="9240" max="9240" width="12" bestFit="1" customWidth="1"/>
    <col min="9454" max="9454" width="40.28515625" bestFit="1" customWidth="1"/>
    <col min="9455" max="9493" width="10.7109375" customWidth="1"/>
    <col min="9494" max="9494" width="11.42578125" bestFit="1" customWidth="1"/>
    <col min="9495" max="9495" width="9.5703125" bestFit="1" customWidth="1"/>
    <col min="9496" max="9496" width="12" bestFit="1" customWidth="1"/>
    <col min="9710" max="9710" width="40.28515625" bestFit="1" customWidth="1"/>
    <col min="9711" max="9749" width="10.7109375" customWidth="1"/>
    <col min="9750" max="9750" width="11.42578125" bestFit="1" customWidth="1"/>
    <col min="9751" max="9751" width="9.5703125" bestFit="1" customWidth="1"/>
    <col min="9752" max="9752" width="12" bestFit="1" customWidth="1"/>
    <col min="9966" max="9966" width="40.28515625" bestFit="1" customWidth="1"/>
    <col min="9967" max="10005" width="10.7109375" customWidth="1"/>
    <col min="10006" max="10006" width="11.42578125" bestFit="1" customWidth="1"/>
    <col min="10007" max="10007" width="9.5703125" bestFit="1" customWidth="1"/>
    <col min="10008" max="10008" width="12" bestFit="1" customWidth="1"/>
    <col min="10222" max="10222" width="40.28515625" bestFit="1" customWidth="1"/>
    <col min="10223" max="10261" width="10.7109375" customWidth="1"/>
    <col min="10262" max="10262" width="11.42578125" bestFit="1" customWidth="1"/>
    <col min="10263" max="10263" width="9.5703125" bestFit="1" customWidth="1"/>
    <col min="10264" max="10264" width="12" bestFit="1" customWidth="1"/>
    <col min="10478" max="10478" width="40.28515625" bestFit="1" customWidth="1"/>
    <col min="10479" max="10517" width="10.7109375" customWidth="1"/>
    <col min="10518" max="10518" width="11.42578125" bestFit="1" customWidth="1"/>
    <col min="10519" max="10519" width="9.5703125" bestFit="1" customWidth="1"/>
    <col min="10520" max="10520" width="12" bestFit="1" customWidth="1"/>
    <col min="10734" max="10734" width="40.28515625" bestFit="1" customWidth="1"/>
    <col min="10735" max="10773" width="10.7109375" customWidth="1"/>
    <col min="10774" max="10774" width="11.42578125" bestFit="1" customWidth="1"/>
    <col min="10775" max="10775" width="9.5703125" bestFit="1" customWidth="1"/>
    <col min="10776" max="10776" width="12" bestFit="1" customWidth="1"/>
    <col min="10990" max="10990" width="40.28515625" bestFit="1" customWidth="1"/>
    <col min="10991" max="11029" width="10.7109375" customWidth="1"/>
    <col min="11030" max="11030" width="11.42578125" bestFit="1" customWidth="1"/>
    <col min="11031" max="11031" width="9.5703125" bestFit="1" customWidth="1"/>
    <col min="11032" max="11032" width="12" bestFit="1" customWidth="1"/>
    <col min="11246" max="11246" width="40.28515625" bestFit="1" customWidth="1"/>
    <col min="11247" max="11285" width="10.7109375" customWidth="1"/>
    <col min="11286" max="11286" width="11.42578125" bestFit="1" customWidth="1"/>
    <col min="11287" max="11287" width="9.5703125" bestFit="1" customWidth="1"/>
    <col min="11288" max="11288" width="12" bestFit="1" customWidth="1"/>
    <col min="11502" max="11502" width="40.28515625" bestFit="1" customWidth="1"/>
    <col min="11503" max="11541" width="10.7109375" customWidth="1"/>
    <col min="11542" max="11542" width="11.42578125" bestFit="1" customWidth="1"/>
    <col min="11543" max="11543" width="9.5703125" bestFit="1" customWidth="1"/>
    <col min="11544" max="11544" width="12" bestFit="1" customWidth="1"/>
    <col min="11758" max="11758" width="40.28515625" bestFit="1" customWidth="1"/>
    <col min="11759" max="11797" width="10.7109375" customWidth="1"/>
    <col min="11798" max="11798" width="11.42578125" bestFit="1" customWidth="1"/>
    <col min="11799" max="11799" width="9.5703125" bestFit="1" customWidth="1"/>
    <col min="11800" max="11800" width="12" bestFit="1" customWidth="1"/>
    <col min="12014" max="12014" width="40.28515625" bestFit="1" customWidth="1"/>
    <col min="12015" max="12053" width="10.7109375" customWidth="1"/>
    <col min="12054" max="12054" width="11.42578125" bestFit="1" customWidth="1"/>
    <col min="12055" max="12055" width="9.5703125" bestFit="1" customWidth="1"/>
    <col min="12056" max="12056" width="12" bestFit="1" customWidth="1"/>
    <col min="12270" max="12270" width="40.28515625" bestFit="1" customWidth="1"/>
    <col min="12271" max="12309" width="10.7109375" customWidth="1"/>
    <col min="12310" max="12310" width="11.42578125" bestFit="1" customWidth="1"/>
    <col min="12311" max="12311" width="9.5703125" bestFit="1" customWidth="1"/>
    <col min="12312" max="12312" width="12" bestFit="1" customWidth="1"/>
    <col min="12526" max="12526" width="40.28515625" bestFit="1" customWidth="1"/>
    <col min="12527" max="12565" width="10.7109375" customWidth="1"/>
    <col min="12566" max="12566" width="11.42578125" bestFit="1" customWidth="1"/>
    <col min="12567" max="12567" width="9.5703125" bestFit="1" customWidth="1"/>
    <col min="12568" max="12568" width="12" bestFit="1" customWidth="1"/>
    <col min="12782" max="12782" width="40.28515625" bestFit="1" customWidth="1"/>
    <col min="12783" max="12821" width="10.7109375" customWidth="1"/>
    <col min="12822" max="12822" width="11.42578125" bestFit="1" customWidth="1"/>
    <col min="12823" max="12823" width="9.5703125" bestFit="1" customWidth="1"/>
    <col min="12824" max="12824" width="12" bestFit="1" customWidth="1"/>
    <col min="13038" max="13038" width="40.28515625" bestFit="1" customWidth="1"/>
    <col min="13039" max="13077" width="10.7109375" customWidth="1"/>
    <col min="13078" max="13078" width="11.42578125" bestFit="1" customWidth="1"/>
    <col min="13079" max="13079" width="9.5703125" bestFit="1" customWidth="1"/>
    <col min="13080" max="13080" width="12" bestFit="1" customWidth="1"/>
    <col min="13294" max="13294" width="40.28515625" bestFit="1" customWidth="1"/>
    <col min="13295" max="13333" width="10.7109375" customWidth="1"/>
    <col min="13334" max="13334" width="11.42578125" bestFit="1" customWidth="1"/>
    <col min="13335" max="13335" width="9.5703125" bestFit="1" customWidth="1"/>
    <col min="13336" max="13336" width="12" bestFit="1" customWidth="1"/>
    <col min="13550" max="13550" width="40.28515625" bestFit="1" customWidth="1"/>
    <col min="13551" max="13589" width="10.7109375" customWidth="1"/>
    <col min="13590" max="13590" width="11.42578125" bestFit="1" customWidth="1"/>
    <col min="13591" max="13591" width="9.5703125" bestFit="1" customWidth="1"/>
    <col min="13592" max="13592" width="12" bestFit="1" customWidth="1"/>
    <col min="13806" max="13806" width="40.28515625" bestFit="1" customWidth="1"/>
    <col min="13807" max="13845" width="10.7109375" customWidth="1"/>
    <col min="13846" max="13846" width="11.42578125" bestFit="1" customWidth="1"/>
    <col min="13847" max="13847" width="9.5703125" bestFit="1" customWidth="1"/>
    <col min="13848" max="13848" width="12" bestFit="1" customWidth="1"/>
    <col min="14062" max="14062" width="40.28515625" bestFit="1" customWidth="1"/>
    <col min="14063" max="14101" width="10.7109375" customWidth="1"/>
    <col min="14102" max="14102" width="11.42578125" bestFit="1" customWidth="1"/>
    <col min="14103" max="14103" width="9.5703125" bestFit="1" customWidth="1"/>
    <col min="14104" max="14104" width="12" bestFit="1" customWidth="1"/>
    <col min="14318" max="14318" width="40.28515625" bestFit="1" customWidth="1"/>
    <col min="14319" max="14357" width="10.7109375" customWidth="1"/>
    <col min="14358" max="14358" width="11.42578125" bestFit="1" customWidth="1"/>
    <col min="14359" max="14359" width="9.5703125" bestFit="1" customWidth="1"/>
    <col min="14360" max="14360" width="12" bestFit="1" customWidth="1"/>
    <col min="14574" max="14574" width="40.28515625" bestFit="1" customWidth="1"/>
    <col min="14575" max="14613" width="10.7109375" customWidth="1"/>
    <col min="14614" max="14614" width="11.42578125" bestFit="1" customWidth="1"/>
    <col min="14615" max="14615" width="9.5703125" bestFit="1" customWidth="1"/>
    <col min="14616" max="14616" width="12" bestFit="1" customWidth="1"/>
    <col min="14830" max="14830" width="40.28515625" bestFit="1" customWidth="1"/>
    <col min="14831" max="14869" width="10.7109375" customWidth="1"/>
    <col min="14870" max="14870" width="11.42578125" bestFit="1" customWidth="1"/>
    <col min="14871" max="14871" width="9.5703125" bestFit="1" customWidth="1"/>
    <col min="14872" max="14872" width="12" bestFit="1" customWidth="1"/>
    <col min="15086" max="15086" width="40.28515625" bestFit="1" customWidth="1"/>
    <col min="15087" max="15125" width="10.7109375" customWidth="1"/>
    <col min="15126" max="15126" width="11.42578125" bestFit="1" customWidth="1"/>
    <col min="15127" max="15127" width="9.5703125" bestFit="1" customWidth="1"/>
    <col min="15128" max="15128" width="12" bestFit="1" customWidth="1"/>
    <col min="15342" max="15342" width="40.28515625" bestFit="1" customWidth="1"/>
    <col min="15343" max="15381" width="10.7109375" customWidth="1"/>
    <col min="15382" max="15382" width="11.42578125" bestFit="1" customWidth="1"/>
    <col min="15383" max="15383" width="9.5703125" bestFit="1" customWidth="1"/>
    <col min="15384" max="15384" width="12" bestFit="1" customWidth="1"/>
    <col min="15598" max="15598" width="40.28515625" bestFit="1" customWidth="1"/>
    <col min="15599" max="15637" width="10.7109375" customWidth="1"/>
    <col min="15638" max="15638" width="11.42578125" bestFit="1" customWidth="1"/>
    <col min="15639" max="15639" width="9.5703125" bestFit="1" customWidth="1"/>
    <col min="15640" max="15640" width="12" bestFit="1" customWidth="1"/>
    <col min="15854" max="15854" width="40.28515625" bestFit="1" customWidth="1"/>
    <col min="15855" max="15893" width="10.7109375" customWidth="1"/>
    <col min="15894" max="15894" width="11.42578125" bestFit="1" customWidth="1"/>
    <col min="15895" max="15895" width="9.5703125" bestFit="1" customWidth="1"/>
    <col min="15896" max="15896" width="12" bestFit="1" customWidth="1"/>
    <col min="16110" max="16110" width="40.28515625" bestFit="1" customWidth="1"/>
    <col min="16111" max="16149" width="10.7109375" customWidth="1"/>
    <col min="16150" max="16150" width="11.42578125" bestFit="1" customWidth="1"/>
    <col min="16151" max="16151" width="9.5703125" bestFit="1" customWidth="1"/>
    <col min="16152" max="16152" width="12" bestFit="1" customWidth="1"/>
  </cols>
  <sheetData>
    <row r="1" spans="1:39" ht="21" x14ac:dyDescent="0.25">
      <c r="A1" s="230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</row>
    <row r="2" spans="1:39" ht="21" x14ac:dyDescent="0.25">
      <c r="A2" s="211"/>
      <c r="B2" s="207">
        <v>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  <c r="U2" s="207">
        <v>2019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9"/>
    </row>
    <row r="3" spans="1:39" ht="15.75" customHeight="1" x14ac:dyDescent="0.25">
      <c r="A3" s="212"/>
      <c r="B3" s="10" t="s">
        <v>27</v>
      </c>
      <c r="C3" s="11" t="s">
        <v>28</v>
      </c>
      <c r="D3" s="11" t="s">
        <v>29</v>
      </c>
      <c r="E3" s="11" t="s">
        <v>30</v>
      </c>
      <c r="F3" s="12" t="s">
        <v>31</v>
      </c>
      <c r="G3" s="12" t="s">
        <v>32</v>
      </c>
      <c r="H3" s="12" t="s">
        <v>33</v>
      </c>
      <c r="I3" s="11" t="s">
        <v>34</v>
      </c>
      <c r="J3" s="11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62">
        <v>2018</v>
      </c>
      <c r="U3" s="164" t="s">
        <v>27</v>
      </c>
      <c r="V3" s="164" t="s">
        <v>28</v>
      </c>
      <c r="W3" s="164" t="s">
        <v>29</v>
      </c>
      <c r="X3" s="164" t="s">
        <v>30</v>
      </c>
      <c r="Y3" s="164" t="s">
        <v>31</v>
      </c>
      <c r="Z3" s="164" t="s">
        <v>32</v>
      </c>
      <c r="AA3" s="164" t="s">
        <v>33</v>
      </c>
      <c r="AB3" s="164" t="s">
        <v>34</v>
      </c>
      <c r="AC3" s="164" t="s">
        <v>35</v>
      </c>
      <c r="AD3" s="164" t="s">
        <v>36</v>
      </c>
      <c r="AE3" s="164" t="s">
        <v>37</v>
      </c>
      <c r="AF3" s="164" t="s">
        <v>38</v>
      </c>
      <c r="AG3" s="164" t="s">
        <v>39</v>
      </c>
      <c r="AH3" s="164" t="s">
        <v>40</v>
      </c>
      <c r="AI3" s="164" t="s">
        <v>41</v>
      </c>
      <c r="AJ3" s="164" t="s">
        <v>42</v>
      </c>
      <c r="AK3" s="164" t="s">
        <v>43</v>
      </c>
      <c r="AL3" s="164" t="s">
        <v>44</v>
      </c>
      <c r="AM3" s="162">
        <v>2019</v>
      </c>
    </row>
    <row r="4" spans="1:39" ht="18.75" x14ac:dyDescent="0.3">
      <c r="A4" s="70" t="s">
        <v>13</v>
      </c>
      <c r="B4" s="71"/>
      <c r="C4" s="71"/>
      <c r="D4" s="71"/>
      <c r="E4" s="71"/>
      <c r="F4" s="76"/>
      <c r="G4" s="76"/>
      <c r="H4" s="76"/>
      <c r="I4" s="76"/>
      <c r="J4" s="76"/>
      <c r="K4" s="2"/>
      <c r="P4" s="71"/>
      <c r="Q4" s="71"/>
      <c r="R4" s="71"/>
      <c r="S4" s="71"/>
      <c r="T4" s="72"/>
      <c r="U4" s="71"/>
      <c r="V4" s="71"/>
      <c r="W4" s="71"/>
      <c r="X4" s="71"/>
      <c r="Y4" s="76"/>
      <c r="Z4" s="76"/>
      <c r="AA4" s="76"/>
      <c r="AB4" s="76"/>
      <c r="AC4" s="76"/>
      <c r="AD4" s="2"/>
      <c r="AI4" s="71"/>
      <c r="AJ4" s="71"/>
      <c r="AK4" s="71"/>
      <c r="AL4" s="71"/>
      <c r="AM4" s="72"/>
    </row>
    <row r="5" spans="1:39" ht="15.75" x14ac:dyDescent="0.25">
      <c r="A5" s="85" t="s">
        <v>1</v>
      </c>
      <c r="B5" s="73">
        <v>350576</v>
      </c>
      <c r="C5" s="73">
        <v>361236</v>
      </c>
      <c r="D5" s="73">
        <v>366989</v>
      </c>
      <c r="E5" s="102">
        <v>1078801</v>
      </c>
      <c r="F5" s="2">
        <v>226750</v>
      </c>
      <c r="G5" s="3">
        <v>74902</v>
      </c>
      <c r="H5" s="2">
        <v>34368</v>
      </c>
      <c r="I5" s="102">
        <v>336020</v>
      </c>
      <c r="J5" s="102">
        <v>1414821</v>
      </c>
      <c r="K5" s="2">
        <v>31335</v>
      </c>
      <c r="L5" s="3">
        <v>37709</v>
      </c>
      <c r="M5" s="2">
        <v>53211</v>
      </c>
      <c r="N5" s="102">
        <v>122255</v>
      </c>
      <c r="O5" s="102">
        <v>1537076</v>
      </c>
      <c r="P5" s="2">
        <v>217877</v>
      </c>
      <c r="Q5" s="3">
        <v>262273</v>
      </c>
      <c r="R5" s="2">
        <v>360423</v>
      </c>
      <c r="S5" s="102">
        <f>SUM(P5:R5)</f>
        <v>840573</v>
      </c>
      <c r="T5" s="102">
        <v>2377649</v>
      </c>
      <c r="U5" s="73">
        <v>382549</v>
      </c>
      <c r="V5" s="73">
        <v>300964</v>
      </c>
      <c r="W5" s="73">
        <v>301462</v>
      </c>
      <c r="X5" s="102">
        <f>SUM(U5:W5)</f>
        <v>984975</v>
      </c>
      <c r="Y5" s="2">
        <v>203346</v>
      </c>
      <c r="Z5" s="3">
        <v>86873</v>
      </c>
      <c r="AA5" s="2">
        <v>36076</v>
      </c>
      <c r="AB5" s="102">
        <f t="shared" ref="AB5:AB13" si="0">SUM(Y5:AA5)</f>
        <v>326295</v>
      </c>
      <c r="AC5" s="102">
        <f>X5+AB5</f>
        <v>1311270</v>
      </c>
      <c r="AD5" s="2">
        <v>28143</v>
      </c>
      <c r="AE5" s="3">
        <v>40355</v>
      </c>
      <c r="AF5" s="2">
        <v>97020</v>
      </c>
      <c r="AG5" s="102">
        <f t="shared" ref="AG5:AG13" si="1">SUM(AD5:AF5)</f>
        <v>165518</v>
      </c>
      <c r="AH5" s="102">
        <f>X5+AB5+AG5</f>
        <v>1476788</v>
      </c>
      <c r="AI5" s="2">
        <v>232601</v>
      </c>
      <c r="AJ5" s="3">
        <v>274544</v>
      </c>
      <c r="AK5" s="2">
        <v>293005</v>
      </c>
      <c r="AL5" s="102">
        <f t="shared" ref="AL5:AL13" si="2">SUM(AI5:AK5)</f>
        <v>800150</v>
      </c>
      <c r="AM5" s="102">
        <f>X5+AB5+AG5+AL5</f>
        <v>2276938</v>
      </c>
    </row>
    <row r="6" spans="1:39" ht="15.75" x14ac:dyDescent="0.25">
      <c r="A6" s="86" t="s">
        <v>2</v>
      </c>
      <c r="B6" s="74">
        <v>313269</v>
      </c>
      <c r="C6" s="74">
        <v>315887</v>
      </c>
      <c r="D6" s="74">
        <v>329716</v>
      </c>
      <c r="E6" s="103">
        <v>958872</v>
      </c>
      <c r="F6" s="5">
        <v>214200</v>
      </c>
      <c r="G6" s="5">
        <v>100456</v>
      </c>
      <c r="H6" s="5">
        <v>62598</v>
      </c>
      <c r="I6" s="103">
        <v>377254</v>
      </c>
      <c r="J6" s="103">
        <v>1336126</v>
      </c>
      <c r="K6" s="5">
        <v>59995</v>
      </c>
      <c r="L6" s="5">
        <v>50022</v>
      </c>
      <c r="M6" s="5">
        <v>83399</v>
      </c>
      <c r="N6" s="103">
        <v>193416</v>
      </c>
      <c r="O6" s="103">
        <v>1529542</v>
      </c>
      <c r="P6" s="5">
        <v>213244</v>
      </c>
      <c r="Q6" s="5">
        <v>245782</v>
      </c>
      <c r="R6" s="5">
        <v>324089</v>
      </c>
      <c r="S6" s="103">
        <f t="shared" ref="S6:S13" si="3">SUM(P6:R6)</f>
        <v>783115</v>
      </c>
      <c r="T6" s="103">
        <v>2312657</v>
      </c>
      <c r="U6" s="74">
        <v>353403</v>
      </c>
      <c r="V6" s="74">
        <v>275974</v>
      </c>
      <c r="W6" s="74">
        <v>275514</v>
      </c>
      <c r="X6" s="103">
        <f t="shared" ref="X6:X13" si="4">SUM(U6:W6)</f>
        <v>904891</v>
      </c>
      <c r="Y6" s="5">
        <v>203548</v>
      </c>
      <c r="Z6" s="5">
        <v>119128</v>
      </c>
      <c r="AA6" s="5">
        <v>47957</v>
      </c>
      <c r="AB6" s="103">
        <f t="shared" si="0"/>
        <v>370633</v>
      </c>
      <c r="AC6" s="103">
        <f t="shared" ref="AC6:AC13" si="5">X6+AB6</f>
        <v>1275524</v>
      </c>
      <c r="AD6" s="5">
        <v>70373</v>
      </c>
      <c r="AE6" s="5">
        <v>60978</v>
      </c>
      <c r="AF6" s="5">
        <v>117872</v>
      </c>
      <c r="AG6" s="103">
        <f t="shared" si="1"/>
        <v>249223</v>
      </c>
      <c r="AH6" s="103">
        <f t="shared" ref="AH6:AH13" si="6">X6+AB6+AG6</f>
        <v>1524747</v>
      </c>
      <c r="AI6" s="5">
        <v>218262</v>
      </c>
      <c r="AJ6" s="5">
        <v>268832</v>
      </c>
      <c r="AK6" s="5">
        <v>285016</v>
      </c>
      <c r="AL6" s="103">
        <f t="shared" si="2"/>
        <v>772110</v>
      </c>
      <c r="AM6" s="103">
        <f t="shared" ref="AM6:AM13" si="7">X6+AB6+AG6+AL6</f>
        <v>2296857</v>
      </c>
    </row>
    <row r="7" spans="1:39" ht="15.75" x14ac:dyDescent="0.25">
      <c r="A7" s="86" t="s">
        <v>3</v>
      </c>
      <c r="B7" s="74">
        <v>256400</v>
      </c>
      <c r="C7" s="74">
        <v>260007</v>
      </c>
      <c r="D7" s="74">
        <v>272515</v>
      </c>
      <c r="E7" s="103">
        <v>788922</v>
      </c>
      <c r="F7" s="4">
        <v>171295</v>
      </c>
      <c r="G7" s="5">
        <v>68498</v>
      </c>
      <c r="H7" s="4">
        <v>36071</v>
      </c>
      <c r="I7" s="103">
        <v>275864</v>
      </c>
      <c r="J7" s="103">
        <v>1064786</v>
      </c>
      <c r="K7" s="4">
        <v>21109</v>
      </c>
      <c r="L7" s="5">
        <v>30161</v>
      </c>
      <c r="M7" s="4">
        <v>49791</v>
      </c>
      <c r="N7" s="103">
        <v>101061</v>
      </c>
      <c r="O7" s="103">
        <v>1165847</v>
      </c>
      <c r="P7" s="4">
        <v>167586</v>
      </c>
      <c r="Q7" s="5">
        <v>198852</v>
      </c>
      <c r="R7" s="4">
        <v>271788</v>
      </c>
      <c r="S7" s="103">
        <f t="shared" si="3"/>
        <v>638226</v>
      </c>
      <c r="T7" s="103">
        <v>1804073</v>
      </c>
      <c r="U7" s="74">
        <v>289468</v>
      </c>
      <c r="V7" s="74">
        <v>229640</v>
      </c>
      <c r="W7" s="74">
        <v>232250</v>
      </c>
      <c r="X7" s="103">
        <f t="shared" si="4"/>
        <v>751358</v>
      </c>
      <c r="Y7" s="4">
        <v>154263</v>
      </c>
      <c r="Z7" s="5">
        <v>79186</v>
      </c>
      <c r="AA7" s="4">
        <v>35091</v>
      </c>
      <c r="AB7" s="103">
        <f t="shared" si="0"/>
        <v>268540</v>
      </c>
      <c r="AC7" s="103">
        <f t="shared" si="5"/>
        <v>1019898</v>
      </c>
      <c r="AD7" s="4">
        <v>23104</v>
      </c>
      <c r="AE7" s="5">
        <v>28101</v>
      </c>
      <c r="AF7" s="4">
        <v>81539</v>
      </c>
      <c r="AG7" s="103">
        <f t="shared" si="1"/>
        <v>132744</v>
      </c>
      <c r="AH7" s="103">
        <f t="shared" si="6"/>
        <v>1152642</v>
      </c>
      <c r="AI7" s="4">
        <v>179896</v>
      </c>
      <c r="AJ7" s="5">
        <v>214505</v>
      </c>
      <c r="AK7" s="4">
        <v>231344</v>
      </c>
      <c r="AL7" s="103">
        <f t="shared" si="2"/>
        <v>625745</v>
      </c>
      <c r="AM7" s="103">
        <f t="shared" si="7"/>
        <v>1778387</v>
      </c>
    </row>
    <row r="8" spans="1:39" ht="15.75" x14ac:dyDescent="0.25">
      <c r="A8" s="86" t="s">
        <v>4</v>
      </c>
      <c r="B8" s="74">
        <v>226219</v>
      </c>
      <c r="C8" s="74">
        <v>248923</v>
      </c>
      <c r="D8" s="74">
        <v>259562</v>
      </c>
      <c r="E8" s="103">
        <v>734704</v>
      </c>
      <c r="F8" s="4">
        <v>148179</v>
      </c>
      <c r="G8" s="5">
        <v>46931</v>
      </c>
      <c r="H8" s="4">
        <v>23153</v>
      </c>
      <c r="I8" s="103">
        <v>218263</v>
      </c>
      <c r="J8" s="103">
        <v>952967</v>
      </c>
      <c r="K8" s="4">
        <v>24486</v>
      </c>
      <c r="L8" s="5">
        <v>39192</v>
      </c>
      <c r="M8" s="4">
        <v>47278</v>
      </c>
      <c r="N8" s="103">
        <v>110956</v>
      </c>
      <c r="O8" s="103">
        <v>1063923</v>
      </c>
      <c r="P8" s="4">
        <v>158734</v>
      </c>
      <c r="Q8" s="5">
        <v>181552</v>
      </c>
      <c r="R8" s="4">
        <v>254586</v>
      </c>
      <c r="S8" s="103">
        <f t="shared" si="3"/>
        <v>594872</v>
      </c>
      <c r="T8" s="103">
        <v>1658795</v>
      </c>
      <c r="U8" s="74">
        <v>276645</v>
      </c>
      <c r="V8" s="74">
        <v>206827</v>
      </c>
      <c r="W8" s="74">
        <v>213636</v>
      </c>
      <c r="X8" s="103">
        <f t="shared" si="4"/>
        <v>697108</v>
      </c>
      <c r="Y8" s="4">
        <v>141676</v>
      </c>
      <c r="Z8" s="5">
        <v>58186</v>
      </c>
      <c r="AA8" s="4">
        <v>25733</v>
      </c>
      <c r="AB8" s="103">
        <f t="shared" si="0"/>
        <v>225595</v>
      </c>
      <c r="AC8" s="103">
        <f t="shared" si="5"/>
        <v>922703</v>
      </c>
      <c r="AD8" s="4">
        <v>34493</v>
      </c>
      <c r="AE8" s="5">
        <v>25285</v>
      </c>
      <c r="AF8" s="4">
        <v>71429</v>
      </c>
      <c r="AG8" s="103">
        <f t="shared" si="1"/>
        <v>131207</v>
      </c>
      <c r="AH8" s="103">
        <f t="shared" si="6"/>
        <v>1053910</v>
      </c>
      <c r="AI8" s="4">
        <v>149277</v>
      </c>
      <c r="AJ8" s="5">
        <v>193562</v>
      </c>
      <c r="AK8" s="4">
        <v>208554</v>
      </c>
      <c r="AL8" s="103">
        <f t="shared" si="2"/>
        <v>551393</v>
      </c>
      <c r="AM8" s="103">
        <f t="shared" si="7"/>
        <v>1605303</v>
      </c>
    </row>
    <row r="9" spans="1:39" ht="15.75" x14ac:dyDescent="0.25">
      <c r="A9" s="86" t="s">
        <v>5</v>
      </c>
      <c r="B9" s="74">
        <v>452413</v>
      </c>
      <c r="C9" s="74">
        <v>444125</v>
      </c>
      <c r="D9" s="74">
        <v>447699</v>
      </c>
      <c r="E9" s="103">
        <v>1344237</v>
      </c>
      <c r="F9" s="4">
        <v>302108</v>
      </c>
      <c r="G9" s="5">
        <v>157304</v>
      </c>
      <c r="H9" s="4">
        <v>103503</v>
      </c>
      <c r="I9" s="103">
        <v>562915</v>
      </c>
      <c r="J9" s="103">
        <v>1907152</v>
      </c>
      <c r="K9" s="4">
        <v>76329</v>
      </c>
      <c r="L9" s="5">
        <v>53164</v>
      </c>
      <c r="M9" s="4">
        <v>103849</v>
      </c>
      <c r="N9" s="103">
        <v>233342</v>
      </c>
      <c r="O9" s="103">
        <v>2140494</v>
      </c>
      <c r="P9" s="4">
        <v>269512</v>
      </c>
      <c r="Q9" s="5">
        <v>331271</v>
      </c>
      <c r="R9" s="4">
        <v>447036</v>
      </c>
      <c r="S9" s="103">
        <f t="shared" si="3"/>
        <v>1047819</v>
      </c>
      <c r="T9" s="103">
        <v>3188313</v>
      </c>
      <c r="U9" s="74">
        <v>461921</v>
      </c>
      <c r="V9" s="74">
        <v>369572</v>
      </c>
      <c r="W9" s="74">
        <v>374863</v>
      </c>
      <c r="X9" s="103">
        <f t="shared" si="4"/>
        <v>1206356</v>
      </c>
      <c r="Y9" s="4">
        <v>256189</v>
      </c>
      <c r="Z9" s="5">
        <v>158228</v>
      </c>
      <c r="AA9" s="4">
        <v>80254</v>
      </c>
      <c r="AB9" s="103">
        <f t="shared" si="0"/>
        <v>494671</v>
      </c>
      <c r="AC9" s="103">
        <f t="shared" si="5"/>
        <v>1701027</v>
      </c>
      <c r="AD9" s="4">
        <v>70298</v>
      </c>
      <c r="AE9" s="5">
        <v>87848</v>
      </c>
      <c r="AF9" s="4">
        <v>158284</v>
      </c>
      <c r="AG9" s="103">
        <f t="shared" si="1"/>
        <v>316430</v>
      </c>
      <c r="AH9" s="103">
        <f t="shared" si="6"/>
        <v>2017457</v>
      </c>
      <c r="AI9" s="4">
        <v>305106</v>
      </c>
      <c r="AJ9" s="5">
        <v>343014</v>
      </c>
      <c r="AK9" s="4">
        <v>363705</v>
      </c>
      <c r="AL9" s="103">
        <f t="shared" si="2"/>
        <v>1011825</v>
      </c>
      <c r="AM9" s="103">
        <f t="shared" si="7"/>
        <v>3029282</v>
      </c>
    </row>
    <row r="10" spans="1:39" ht="15.75" x14ac:dyDescent="0.25">
      <c r="A10" s="86" t="s">
        <v>6</v>
      </c>
      <c r="B10" s="74">
        <v>171422</v>
      </c>
      <c r="C10" s="74">
        <v>174790</v>
      </c>
      <c r="D10" s="74">
        <v>180204</v>
      </c>
      <c r="E10" s="103">
        <v>526416</v>
      </c>
      <c r="F10" s="4">
        <v>119158</v>
      </c>
      <c r="G10" s="5">
        <v>49053</v>
      </c>
      <c r="H10" s="4">
        <v>25075</v>
      </c>
      <c r="I10" s="103">
        <v>193286</v>
      </c>
      <c r="J10" s="103">
        <v>719702</v>
      </c>
      <c r="K10" s="4">
        <v>23825</v>
      </c>
      <c r="L10" s="5">
        <v>17944</v>
      </c>
      <c r="M10" s="4">
        <v>38040</v>
      </c>
      <c r="N10" s="103">
        <v>79809</v>
      </c>
      <c r="O10" s="103">
        <v>799511</v>
      </c>
      <c r="P10" s="4">
        <v>108838</v>
      </c>
      <c r="Q10" s="5">
        <v>133161</v>
      </c>
      <c r="R10" s="4">
        <v>181407</v>
      </c>
      <c r="S10" s="103">
        <f t="shared" si="3"/>
        <v>423406</v>
      </c>
      <c r="T10" s="103">
        <v>1222917</v>
      </c>
      <c r="U10" s="74">
        <v>190654</v>
      </c>
      <c r="V10" s="74">
        <v>144972</v>
      </c>
      <c r="W10" s="74">
        <v>153368</v>
      </c>
      <c r="X10" s="103">
        <f t="shared" si="4"/>
        <v>488994</v>
      </c>
      <c r="Y10" s="4">
        <v>103836</v>
      </c>
      <c r="Z10" s="5">
        <v>52319</v>
      </c>
      <c r="AA10" s="4">
        <v>27488</v>
      </c>
      <c r="AB10" s="103">
        <f t="shared" si="0"/>
        <v>183643</v>
      </c>
      <c r="AC10" s="103">
        <f t="shared" si="5"/>
        <v>672637</v>
      </c>
      <c r="AD10" s="4">
        <v>17307</v>
      </c>
      <c r="AE10" s="5">
        <v>27572</v>
      </c>
      <c r="AF10" s="4">
        <v>56090</v>
      </c>
      <c r="AG10" s="103">
        <f t="shared" si="1"/>
        <v>100969</v>
      </c>
      <c r="AH10" s="103">
        <f t="shared" si="6"/>
        <v>773606</v>
      </c>
      <c r="AI10" s="4">
        <v>112931</v>
      </c>
      <c r="AJ10" s="5">
        <v>136625</v>
      </c>
      <c r="AK10" s="4">
        <v>143600</v>
      </c>
      <c r="AL10" s="103">
        <f t="shared" si="2"/>
        <v>393156</v>
      </c>
      <c r="AM10" s="103">
        <f t="shared" si="7"/>
        <v>1166762</v>
      </c>
    </row>
    <row r="11" spans="1:39" ht="15.75" x14ac:dyDescent="0.25">
      <c r="A11" s="86" t="s">
        <v>7</v>
      </c>
      <c r="B11" s="74">
        <v>409180</v>
      </c>
      <c r="C11" s="74">
        <v>406925</v>
      </c>
      <c r="D11" s="74">
        <v>401409</v>
      </c>
      <c r="E11" s="103">
        <v>1217514</v>
      </c>
      <c r="F11" s="4">
        <v>297672</v>
      </c>
      <c r="G11" s="5">
        <v>160518</v>
      </c>
      <c r="H11" s="4">
        <v>124864</v>
      </c>
      <c r="I11" s="103">
        <v>583054</v>
      </c>
      <c r="J11" s="103">
        <v>1800568</v>
      </c>
      <c r="K11" s="4">
        <v>75957</v>
      </c>
      <c r="L11" s="5">
        <v>84511</v>
      </c>
      <c r="M11" s="4">
        <v>120271</v>
      </c>
      <c r="N11" s="103">
        <v>280739</v>
      </c>
      <c r="O11" s="103">
        <v>2081307</v>
      </c>
      <c r="P11" s="4">
        <v>319098</v>
      </c>
      <c r="Q11" s="5">
        <v>343993</v>
      </c>
      <c r="R11" s="4">
        <v>446708</v>
      </c>
      <c r="S11" s="103">
        <f t="shared" si="3"/>
        <v>1109799</v>
      </c>
      <c r="T11" s="103">
        <v>3191106</v>
      </c>
      <c r="U11" s="74">
        <v>447955</v>
      </c>
      <c r="V11" s="74">
        <v>350646</v>
      </c>
      <c r="W11" s="74">
        <v>361286</v>
      </c>
      <c r="X11" s="103">
        <f t="shared" si="4"/>
        <v>1159887</v>
      </c>
      <c r="Y11" s="4">
        <v>269380</v>
      </c>
      <c r="Z11" s="5">
        <v>160593</v>
      </c>
      <c r="AA11" s="4">
        <v>109514</v>
      </c>
      <c r="AB11" s="103">
        <f t="shared" si="0"/>
        <v>539487</v>
      </c>
      <c r="AC11" s="103">
        <f t="shared" si="5"/>
        <v>1699374</v>
      </c>
      <c r="AD11" s="4">
        <v>59829</v>
      </c>
      <c r="AE11" s="5">
        <v>120984</v>
      </c>
      <c r="AF11" s="4">
        <v>133239</v>
      </c>
      <c r="AG11" s="103">
        <f t="shared" si="1"/>
        <v>314052</v>
      </c>
      <c r="AH11" s="103">
        <f t="shared" si="6"/>
        <v>2013426</v>
      </c>
      <c r="AI11" s="4">
        <v>291353</v>
      </c>
      <c r="AJ11" s="5">
        <v>321512</v>
      </c>
      <c r="AK11" s="4">
        <v>352853</v>
      </c>
      <c r="AL11" s="103">
        <f t="shared" si="2"/>
        <v>965718</v>
      </c>
      <c r="AM11" s="103">
        <f t="shared" si="7"/>
        <v>2979144</v>
      </c>
    </row>
    <row r="12" spans="1:39" ht="15.75" x14ac:dyDescent="0.25">
      <c r="A12" s="86" t="s">
        <v>8</v>
      </c>
      <c r="B12" s="74">
        <v>543626</v>
      </c>
      <c r="C12" s="74">
        <v>548118</v>
      </c>
      <c r="D12" s="74">
        <v>559453</v>
      </c>
      <c r="E12" s="103">
        <v>1651197</v>
      </c>
      <c r="F12" s="4">
        <v>355046</v>
      </c>
      <c r="G12" s="5">
        <v>131297</v>
      </c>
      <c r="H12" s="4">
        <v>92423</v>
      </c>
      <c r="I12" s="103">
        <v>578766</v>
      </c>
      <c r="J12" s="103">
        <v>2229963</v>
      </c>
      <c r="K12" s="4">
        <v>91560</v>
      </c>
      <c r="L12" s="5">
        <v>97784</v>
      </c>
      <c r="M12" s="4">
        <v>134462</v>
      </c>
      <c r="N12" s="103">
        <v>323806</v>
      </c>
      <c r="O12" s="103">
        <v>2553769</v>
      </c>
      <c r="P12" s="4">
        <v>362073</v>
      </c>
      <c r="Q12" s="5">
        <v>409654</v>
      </c>
      <c r="R12" s="4">
        <v>555282</v>
      </c>
      <c r="S12" s="103">
        <f t="shared" si="3"/>
        <v>1327009</v>
      </c>
      <c r="T12" s="103">
        <v>3880778</v>
      </c>
      <c r="U12" s="74">
        <v>588758</v>
      </c>
      <c r="V12" s="74">
        <v>459301</v>
      </c>
      <c r="W12" s="74">
        <v>466436</v>
      </c>
      <c r="X12" s="103">
        <f t="shared" si="4"/>
        <v>1514495</v>
      </c>
      <c r="Y12" s="4">
        <v>323027</v>
      </c>
      <c r="Z12" s="5">
        <v>187717</v>
      </c>
      <c r="AA12" s="4">
        <v>59125</v>
      </c>
      <c r="AB12" s="103">
        <f t="shared" si="0"/>
        <v>569869</v>
      </c>
      <c r="AC12" s="103">
        <f t="shared" si="5"/>
        <v>2084364</v>
      </c>
      <c r="AD12" s="4">
        <v>94651</v>
      </c>
      <c r="AE12" s="5">
        <v>109335</v>
      </c>
      <c r="AF12" s="4">
        <v>189028</v>
      </c>
      <c r="AG12" s="103">
        <f t="shared" si="1"/>
        <v>393014</v>
      </c>
      <c r="AH12" s="103">
        <f t="shared" si="6"/>
        <v>2477378</v>
      </c>
      <c r="AI12" s="4">
        <v>368470</v>
      </c>
      <c r="AJ12" s="5">
        <v>435152</v>
      </c>
      <c r="AK12" s="4">
        <v>456734</v>
      </c>
      <c r="AL12" s="103">
        <f t="shared" si="2"/>
        <v>1260356</v>
      </c>
      <c r="AM12" s="103">
        <f t="shared" si="7"/>
        <v>3737734</v>
      </c>
    </row>
    <row r="13" spans="1:39" ht="16.5" thickBot="1" x14ac:dyDescent="0.3">
      <c r="A13" s="86" t="s">
        <v>46</v>
      </c>
      <c r="B13" s="87">
        <v>505</v>
      </c>
      <c r="C13" s="87">
        <v>529</v>
      </c>
      <c r="D13" s="87">
        <v>492</v>
      </c>
      <c r="E13" s="104">
        <v>1526</v>
      </c>
      <c r="F13" s="87">
        <v>361</v>
      </c>
      <c r="G13" s="87">
        <v>206</v>
      </c>
      <c r="H13" s="87">
        <v>0</v>
      </c>
      <c r="I13" s="104">
        <v>567</v>
      </c>
      <c r="J13" s="104">
        <v>2093</v>
      </c>
      <c r="K13" s="87">
        <v>0</v>
      </c>
      <c r="L13" s="87">
        <v>0</v>
      </c>
      <c r="M13" s="87">
        <v>35</v>
      </c>
      <c r="N13" s="104">
        <v>35</v>
      </c>
      <c r="O13" s="104">
        <v>2128</v>
      </c>
      <c r="P13" s="87">
        <v>318</v>
      </c>
      <c r="Q13" s="87">
        <v>404</v>
      </c>
      <c r="R13" s="87">
        <v>565</v>
      </c>
      <c r="S13" s="104">
        <f t="shared" si="3"/>
        <v>1287</v>
      </c>
      <c r="T13" s="104">
        <f t="shared" ref="T13" si="8">SUM(S13,O13)</f>
        <v>3415</v>
      </c>
      <c r="U13" s="87">
        <v>428</v>
      </c>
      <c r="V13" s="87">
        <v>467</v>
      </c>
      <c r="W13" s="87">
        <v>442</v>
      </c>
      <c r="X13" s="104">
        <f t="shared" si="4"/>
        <v>1337</v>
      </c>
      <c r="Y13" s="87">
        <v>345</v>
      </c>
      <c r="Z13" s="87">
        <v>194</v>
      </c>
      <c r="AA13" s="87">
        <v>0</v>
      </c>
      <c r="AB13" s="104">
        <f t="shared" si="0"/>
        <v>539</v>
      </c>
      <c r="AC13" s="104">
        <f t="shared" si="5"/>
        <v>1876</v>
      </c>
      <c r="AD13" s="87">
        <v>0</v>
      </c>
      <c r="AE13" s="87">
        <v>0</v>
      </c>
      <c r="AF13" s="87">
        <v>60</v>
      </c>
      <c r="AG13" s="104">
        <f t="shared" si="1"/>
        <v>60</v>
      </c>
      <c r="AH13" s="104">
        <f t="shared" si="6"/>
        <v>1936</v>
      </c>
      <c r="AI13" s="87">
        <v>354</v>
      </c>
      <c r="AJ13" s="87">
        <v>399</v>
      </c>
      <c r="AK13" s="87">
        <v>406</v>
      </c>
      <c r="AL13" s="104">
        <f t="shared" si="2"/>
        <v>1159</v>
      </c>
      <c r="AM13" s="104">
        <f t="shared" si="7"/>
        <v>3095</v>
      </c>
    </row>
    <row r="14" spans="1:39" ht="16.5" thickBot="1" x14ac:dyDescent="0.3">
      <c r="A14" s="97" t="s">
        <v>12</v>
      </c>
      <c r="B14" s="75">
        <f>SUM(B5:B13)</f>
        <v>2723610</v>
      </c>
      <c r="C14" s="75">
        <f>SUM(C5:C13)</f>
        <v>2760540</v>
      </c>
      <c r="D14" s="75">
        <f>SUM(D5:D13)</f>
        <v>2818039</v>
      </c>
      <c r="E14" s="105">
        <f>SUM(E5:E13)</f>
        <v>8302189</v>
      </c>
      <c r="F14" s="6">
        <v>1834769</v>
      </c>
      <c r="G14" s="6">
        <v>789165</v>
      </c>
      <c r="H14" s="6">
        <v>502055</v>
      </c>
      <c r="I14" s="105">
        <v>3125989</v>
      </c>
      <c r="J14" s="105">
        <v>11428178</v>
      </c>
      <c r="K14" s="6">
        <v>404596</v>
      </c>
      <c r="L14" s="6">
        <v>410487</v>
      </c>
      <c r="M14" s="6">
        <v>630336</v>
      </c>
      <c r="N14" s="105">
        <v>1445419</v>
      </c>
      <c r="O14" s="105">
        <v>12873597</v>
      </c>
      <c r="P14" s="6">
        <f t="shared" ref="P14:S14" si="9">SUM(P2:P13)</f>
        <v>1817280</v>
      </c>
      <c r="Q14" s="6">
        <f t="shared" si="9"/>
        <v>2106942</v>
      </c>
      <c r="R14" s="6">
        <f t="shared" si="9"/>
        <v>2841884</v>
      </c>
      <c r="S14" s="105">
        <f t="shared" si="9"/>
        <v>6766106</v>
      </c>
      <c r="T14" s="105">
        <v>19639703</v>
      </c>
      <c r="U14" s="75">
        <f>SUM(U5:U13)</f>
        <v>2991781</v>
      </c>
      <c r="V14" s="75">
        <f>SUM(V5:V13)</f>
        <v>2338363</v>
      </c>
      <c r="W14" s="75">
        <f>SUM(W5:W13)</f>
        <v>2379257</v>
      </c>
      <c r="X14" s="105">
        <f>SUM(X5:X13)</f>
        <v>7709401</v>
      </c>
      <c r="Y14" s="6">
        <f t="shared" ref="Y14:AM14" si="10">SUM(Y5:Y13)</f>
        <v>1655610</v>
      </c>
      <c r="Z14" s="6">
        <f t="shared" si="10"/>
        <v>902424</v>
      </c>
      <c r="AA14" s="6">
        <f t="shared" si="10"/>
        <v>421238</v>
      </c>
      <c r="AB14" s="105">
        <f t="shared" si="10"/>
        <v>2979272</v>
      </c>
      <c r="AC14" s="105">
        <f t="shared" si="10"/>
        <v>10688673</v>
      </c>
      <c r="AD14" s="6">
        <f t="shared" si="10"/>
        <v>398198</v>
      </c>
      <c r="AE14" s="6">
        <f t="shared" si="10"/>
        <v>500458</v>
      </c>
      <c r="AF14" s="6">
        <f t="shared" si="10"/>
        <v>904561</v>
      </c>
      <c r="AG14" s="105">
        <f t="shared" si="10"/>
        <v>1803217</v>
      </c>
      <c r="AH14" s="105">
        <f t="shared" si="10"/>
        <v>12491890</v>
      </c>
      <c r="AI14" s="6">
        <f t="shared" si="10"/>
        <v>1858250</v>
      </c>
      <c r="AJ14" s="6">
        <f t="shared" si="10"/>
        <v>2188145</v>
      </c>
      <c r="AK14" s="6">
        <f t="shared" si="10"/>
        <v>2335217</v>
      </c>
      <c r="AL14" s="105">
        <f t="shared" si="10"/>
        <v>6381612</v>
      </c>
      <c r="AM14" s="105">
        <f t="shared" si="10"/>
        <v>18873502</v>
      </c>
    </row>
    <row r="15" spans="1:39" ht="18.75" x14ac:dyDescent="0.3">
      <c r="A15" s="88" t="s">
        <v>14</v>
      </c>
      <c r="B15" s="89"/>
      <c r="C15" s="89"/>
      <c r="D15" s="89"/>
      <c r="E15" s="89"/>
      <c r="F15" s="76"/>
      <c r="G15" s="90"/>
      <c r="H15" s="76"/>
      <c r="I15" s="76"/>
      <c r="J15" s="76"/>
      <c r="K15" s="76"/>
      <c r="L15" s="90"/>
      <c r="M15" s="76"/>
      <c r="N15" s="76"/>
      <c r="O15" s="76"/>
      <c r="P15" s="76"/>
      <c r="Q15" s="76"/>
      <c r="R15" s="76"/>
      <c r="S15" s="76"/>
      <c r="T15" s="77"/>
      <c r="U15" s="89"/>
      <c r="V15" s="89"/>
      <c r="W15" s="89"/>
      <c r="X15" s="89"/>
      <c r="Y15" s="76"/>
      <c r="Z15" s="90"/>
      <c r="AA15" s="76"/>
      <c r="AB15" s="76"/>
      <c r="AC15" s="76"/>
      <c r="AD15" s="76"/>
      <c r="AE15" s="90"/>
      <c r="AF15" s="76"/>
      <c r="AG15" s="76"/>
      <c r="AH15" s="76"/>
      <c r="AI15" s="76"/>
      <c r="AJ15" s="76"/>
      <c r="AK15" s="76"/>
      <c r="AL15" s="76"/>
      <c r="AM15" s="77"/>
    </row>
    <row r="16" spans="1:39" ht="15.75" x14ac:dyDescent="0.25">
      <c r="A16" s="85" t="s">
        <v>16</v>
      </c>
      <c r="B16" s="90">
        <v>235008</v>
      </c>
      <c r="C16" s="90">
        <v>251923</v>
      </c>
      <c r="D16" s="91">
        <v>255625</v>
      </c>
      <c r="E16" s="102">
        <v>742556</v>
      </c>
      <c r="F16" s="90">
        <v>164221</v>
      </c>
      <c r="G16" s="90">
        <v>88862</v>
      </c>
      <c r="H16" s="91">
        <v>26304</v>
      </c>
      <c r="I16" s="102">
        <v>279387</v>
      </c>
      <c r="J16" s="102">
        <v>1021943</v>
      </c>
      <c r="K16" s="90">
        <v>42058</v>
      </c>
      <c r="L16" s="90">
        <v>40719</v>
      </c>
      <c r="M16" s="91">
        <v>55124</v>
      </c>
      <c r="N16" s="102">
        <v>137901</v>
      </c>
      <c r="O16" s="102">
        <v>1159844</v>
      </c>
      <c r="P16" s="90">
        <v>162638</v>
      </c>
      <c r="Q16" s="90">
        <v>186144</v>
      </c>
      <c r="R16" s="91">
        <v>242141</v>
      </c>
      <c r="S16" s="102">
        <v>590923</v>
      </c>
      <c r="T16" s="102">
        <v>1750767</v>
      </c>
      <c r="U16" s="90">
        <v>260032</v>
      </c>
      <c r="V16" s="90">
        <v>203244</v>
      </c>
      <c r="W16" s="91">
        <v>206324</v>
      </c>
      <c r="X16" s="102">
        <f t="shared" ref="X16:X18" si="11">SUM(U16:W16)</f>
        <v>669600</v>
      </c>
      <c r="Y16" s="90">
        <v>159707</v>
      </c>
      <c r="Z16" s="90">
        <v>89004</v>
      </c>
      <c r="AA16" s="91">
        <v>26850</v>
      </c>
      <c r="AB16" s="102">
        <f t="shared" ref="AB16:AB18" si="12">SUM(Y16:AA16)</f>
        <v>275561</v>
      </c>
      <c r="AC16" s="102">
        <f t="shared" ref="AC16:AC18" si="13">X16+AB16</f>
        <v>945161</v>
      </c>
      <c r="AD16" s="90">
        <v>41129</v>
      </c>
      <c r="AE16" s="90">
        <v>37974</v>
      </c>
      <c r="AF16" s="91">
        <v>75260</v>
      </c>
      <c r="AG16" s="102">
        <f>SUM(AD16:AF16)</f>
        <v>154363</v>
      </c>
      <c r="AH16" s="102">
        <f t="shared" ref="AH16:AH18" si="14">X16+AB16+AG16</f>
        <v>1099524</v>
      </c>
      <c r="AI16" s="90">
        <v>164187</v>
      </c>
      <c r="AJ16" s="90">
        <v>191268</v>
      </c>
      <c r="AK16" s="91">
        <v>198098</v>
      </c>
      <c r="AL16" s="102">
        <f t="shared" ref="AL16:AL18" si="15">SUM(AI16:AK16)</f>
        <v>553553</v>
      </c>
      <c r="AM16" s="102">
        <f t="shared" ref="AM16:AM18" si="16">X16+AB16+AG16+AL16</f>
        <v>1653077</v>
      </c>
    </row>
    <row r="17" spans="1:39" ht="15.75" x14ac:dyDescent="0.25">
      <c r="A17" s="86" t="s">
        <v>46</v>
      </c>
      <c r="B17" s="74">
        <v>5425</v>
      </c>
      <c r="C17" s="74">
        <v>5717.6</v>
      </c>
      <c r="D17" s="74">
        <v>5598.2</v>
      </c>
      <c r="E17" s="103">
        <v>16740.8</v>
      </c>
      <c r="F17" s="74">
        <v>3626</v>
      </c>
      <c r="G17" s="74">
        <v>913</v>
      </c>
      <c r="H17" s="74">
        <v>0</v>
      </c>
      <c r="I17" s="103">
        <v>4539</v>
      </c>
      <c r="J17" s="103">
        <v>21279.8</v>
      </c>
      <c r="K17" s="74">
        <v>0</v>
      </c>
      <c r="L17" s="74">
        <v>0</v>
      </c>
      <c r="M17" s="74">
        <v>382.4</v>
      </c>
      <c r="N17" s="103">
        <v>382.4</v>
      </c>
      <c r="O17" s="103">
        <v>21662.2</v>
      </c>
      <c r="P17" s="74">
        <v>3260.4</v>
      </c>
      <c r="Q17" s="74">
        <v>4017.8</v>
      </c>
      <c r="R17" s="74">
        <v>5824.4</v>
      </c>
      <c r="S17" s="103">
        <v>13102.6</v>
      </c>
      <c r="T17" s="103">
        <v>34764.800000000003</v>
      </c>
      <c r="U17" s="74">
        <v>6517</v>
      </c>
      <c r="V17" s="74">
        <v>5588.5</v>
      </c>
      <c r="W17" s="74">
        <v>5490.5</v>
      </c>
      <c r="X17" s="103">
        <f t="shared" si="11"/>
        <v>17596</v>
      </c>
      <c r="Y17" s="74">
        <v>3250.9</v>
      </c>
      <c r="Z17" s="74">
        <v>977.1</v>
      </c>
      <c r="AA17" s="74">
        <v>0</v>
      </c>
      <c r="AB17" s="103">
        <f t="shared" si="12"/>
        <v>4228</v>
      </c>
      <c r="AC17" s="103">
        <f t="shared" si="13"/>
        <v>21824</v>
      </c>
      <c r="AD17" s="74">
        <v>0</v>
      </c>
      <c r="AE17" s="74">
        <v>0</v>
      </c>
      <c r="AF17" s="74">
        <v>982.1</v>
      </c>
      <c r="AG17" s="103">
        <f t="shared" ref="AG17:AG18" si="17">SUM(AD17:AF17)</f>
        <v>982.1</v>
      </c>
      <c r="AH17" s="103">
        <f t="shared" si="14"/>
        <v>22806.1</v>
      </c>
      <c r="AI17" s="74">
        <v>4238.2</v>
      </c>
      <c r="AJ17" s="74">
        <v>5094.5</v>
      </c>
      <c r="AK17" s="74">
        <v>5520</v>
      </c>
      <c r="AL17" s="103">
        <f t="shared" si="15"/>
        <v>14852.7</v>
      </c>
      <c r="AM17" s="103">
        <f t="shared" si="16"/>
        <v>37658.800000000003</v>
      </c>
    </row>
    <row r="18" spans="1:39" ht="16.5" thickBot="1" x14ac:dyDescent="0.3">
      <c r="A18" s="98" t="s">
        <v>47</v>
      </c>
      <c r="B18" s="74">
        <v>95</v>
      </c>
      <c r="C18" s="74">
        <v>94</v>
      </c>
      <c r="D18" s="74">
        <v>97</v>
      </c>
      <c r="E18" s="103">
        <v>286</v>
      </c>
      <c r="F18" s="74">
        <v>60.5</v>
      </c>
      <c r="G18" s="74">
        <v>20.8</v>
      </c>
      <c r="H18" s="74">
        <v>0</v>
      </c>
      <c r="I18" s="103">
        <v>81.3</v>
      </c>
      <c r="J18" s="103">
        <v>367.3</v>
      </c>
      <c r="K18" s="74">
        <v>0</v>
      </c>
      <c r="L18" s="74">
        <v>0</v>
      </c>
      <c r="M18" s="74">
        <v>6.4</v>
      </c>
      <c r="N18" s="103">
        <v>6.4</v>
      </c>
      <c r="O18" s="103">
        <v>373.7</v>
      </c>
      <c r="P18" s="74">
        <v>57.25</v>
      </c>
      <c r="Q18" s="74">
        <v>68.099999999999994</v>
      </c>
      <c r="R18" s="74">
        <v>101.3</v>
      </c>
      <c r="S18" s="103">
        <v>226.65</v>
      </c>
      <c r="T18" s="103">
        <v>600.35</v>
      </c>
      <c r="U18" s="74">
        <v>108.5</v>
      </c>
      <c r="V18" s="74">
        <v>86.2</v>
      </c>
      <c r="W18" s="74">
        <v>84.4</v>
      </c>
      <c r="X18" s="103">
        <f t="shared" si="11"/>
        <v>279.10000000000002</v>
      </c>
      <c r="Y18" s="74">
        <v>63.3</v>
      </c>
      <c r="Z18" s="74">
        <v>25.1</v>
      </c>
      <c r="AA18" s="74">
        <v>0</v>
      </c>
      <c r="AB18" s="103">
        <f t="shared" si="12"/>
        <v>88.4</v>
      </c>
      <c r="AC18" s="103">
        <f t="shared" si="13"/>
        <v>367.5</v>
      </c>
      <c r="AD18" s="74">
        <v>0</v>
      </c>
      <c r="AE18" s="74">
        <v>0</v>
      </c>
      <c r="AF18" s="74">
        <v>19.399999999999999</v>
      </c>
      <c r="AG18" s="103">
        <f t="shared" si="17"/>
        <v>19.399999999999999</v>
      </c>
      <c r="AH18" s="103">
        <f t="shared" si="14"/>
        <v>386.9</v>
      </c>
      <c r="AI18" s="74">
        <v>66</v>
      </c>
      <c r="AJ18" s="74">
        <v>83.2</v>
      </c>
      <c r="AK18" s="74">
        <v>83</v>
      </c>
      <c r="AL18" s="103">
        <f t="shared" si="15"/>
        <v>232.2</v>
      </c>
      <c r="AM18" s="103">
        <f t="shared" si="16"/>
        <v>619.09999999999991</v>
      </c>
    </row>
    <row r="19" spans="1:39" ht="16.5" thickBot="1" x14ac:dyDescent="0.3">
      <c r="A19" s="97" t="s">
        <v>20</v>
      </c>
      <c r="B19" s="75">
        <f>SUM(B16:B18)</f>
        <v>240528</v>
      </c>
      <c r="C19" s="75">
        <v>257734.6</v>
      </c>
      <c r="D19" s="92">
        <f>SUM(D16:D18)</f>
        <v>261320.2</v>
      </c>
      <c r="E19" s="105">
        <f>SUM(E16:E18)</f>
        <v>759582.8</v>
      </c>
      <c r="F19" s="92">
        <v>167907.5</v>
      </c>
      <c r="G19" s="92">
        <v>89795.8</v>
      </c>
      <c r="H19" s="92">
        <v>26304</v>
      </c>
      <c r="I19" s="105">
        <v>284007.3</v>
      </c>
      <c r="J19" s="105">
        <v>1043590.1</v>
      </c>
      <c r="K19" s="92">
        <v>42058</v>
      </c>
      <c r="L19" s="92">
        <v>40719</v>
      </c>
      <c r="M19" s="92">
        <v>55512.800000000003</v>
      </c>
      <c r="N19" s="105">
        <v>138289.79999999999</v>
      </c>
      <c r="O19" s="105">
        <v>1181879.8999999999</v>
      </c>
      <c r="P19" s="92">
        <v>165955.65</v>
      </c>
      <c r="Q19" s="92">
        <v>190229.9</v>
      </c>
      <c r="R19" s="92">
        <v>248066.7</v>
      </c>
      <c r="S19" s="105">
        <v>604252.25</v>
      </c>
      <c r="T19" s="105">
        <v>1786132.15</v>
      </c>
      <c r="U19" s="75">
        <f>SUM(U16:U18)</f>
        <v>266657.5</v>
      </c>
      <c r="V19" s="75">
        <f t="shared" ref="V19:W19" si="18">SUM(V16:V18)</f>
        <v>208918.7</v>
      </c>
      <c r="W19" s="92">
        <f t="shared" si="18"/>
        <v>211898.9</v>
      </c>
      <c r="X19" s="105">
        <f>SUM(X16:X18)</f>
        <v>687475.1</v>
      </c>
      <c r="Y19" s="92">
        <f t="shared" ref="Y19:AM19" si="19">SUM(Y16:Y18)</f>
        <v>163021.19999999998</v>
      </c>
      <c r="Z19" s="92">
        <f t="shared" si="19"/>
        <v>90006.200000000012</v>
      </c>
      <c r="AA19" s="92">
        <f t="shared" si="19"/>
        <v>26850</v>
      </c>
      <c r="AB19" s="105">
        <f t="shared" si="19"/>
        <v>279877.40000000002</v>
      </c>
      <c r="AC19" s="105">
        <f t="shared" si="19"/>
        <v>967352.5</v>
      </c>
      <c r="AD19" s="92">
        <f t="shared" si="19"/>
        <v>41129</v>
      </c>
      <c r="AE19" s="92">
        <f t="shared" si="19"/>
        <v>37974</v>
      </c>
      <c r="AF19" s="92">
        <f t="shared" si="19"/>
        <v>76261.5</v>
      </c>
      <c r="AG19" s="105">
        <f t="shared" si="19"/>
        <v>155364.5</v>
      </c>
      <c r="AH19" s="105">
        <f t="shared" si="19"/>
        <v>1122717</v>
      </c>
      <c r="AI19" s="92">
        <f t="shared" si="19"/>
        <v>168491.2</v>
      </c>
      <c r="AJ19" s="92">
        <f t="shared" si="19"/>
        <v>196445.7</v>
      </c>
      <c r="AK19" s="92">
        <f t="shared" si="19"/>
        <v>203701</v>
      </c>
      <c r="AL19" s="105">
        <f t="shared" si="19"/>
        <v>568637.89999999991</v>
      </c>
      <c r="AM19" s="105">
        <f t="shared" si="19"/>
        <v>1691354.9000000001</v>
      </c>
    </row>
    <row r="20" spans="1:39" ht="18.75" x14ac:dyDescent="0.3">
      <c r="A20" s="88" t="s">
        <v>15</v>
      </c>
      <c r="B20" s="89"/>
      <c r="C20" s="89"/>
      <c r="D20" s="89"/>
      <c r="E20" s="89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89"/>
      <c r="V20" s="89"/>
      <c r="W20" s="89"/>
      <c r="X20" s="89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</row>
    <row r="21" spans="1:39" ht="15.75" x14ac:dyDescent="0.25">
      <c r="A21" s="85" t="s">
        <v>21</v>
      </c>
      <c r="B21" s="73">
        <v>189588</v>
      </c>
      <c r="C21" s="73">
        <v>180528</v>
      </c>
      <c r="D21" s="73">
        <v>187913</v>
      </c>
      <c r="E21" s="102">
        <v>558029</v>
      </c>
      <c r="F21" s="73">
        <v>133365</v>
      </c>
      <c r="G21" s="73">
        <v>83295</v>
      </c>
      <c r="H21" s="73">
        <v>42745</v>
      </c>
      <c r="I21" s="102">
        <v>259405</v>
      </c>
      <c r="J21" s="102">
        <v>817434</v>
      </c>
      <c r="K21" s="73">
        <v>36787</v>
      </c>
      <c r="L21" s="73">
        <v>39028</v>
      </c>
      <c r="M21" s="73">
        <v>67483</v>
      </c>
      <c r="N21" s="102">
        <v>143298</v>
      </c>
      <c r="O21" s="102">
        <v>960732</v>
      </c>
      <c r="P21" s="73">
        <v>125962</v>
      </c>
      <c r="Q21" s="73">
        <v>142611</v>
      </c>
      <c r="R21" s="73">
        <v>174481</v>
      </c>
      <c r="S21" s="102">
        <f>SUM(P21:R21)</f>
        <v>443054</v>
      </c>
      <c r="T21" s="102">
        <f t="shared" ref="T21:T22" si="20">SUM(S21,O21)</f>
        <v>1403786</v>
      </c>
      <c r="U21" s="73">
        <v>206337</v>
      </c>
      <c r="V21" s="73">
        <v>174042</v>
      </c>
      <c r="W21" s="73">
        <v>168523</v>
      </c>
      <c r="X21" s="102">
        <f t="shared" ref="X21:X22" si="21">SUM(U21:W21)</f>
        <v>548902</v>
      </c>
      <c r="Y21" s="73">
        <v>125119</v>
      </c>
      <c r="Z21" s="73">
        <v>114885</v>
      </c>
      <c r="AA21" s="73">
        <v>52524</v>
      </c>
      <c r="AB21" s="102">
        <f t="shared" ref="AB21:AB22" si="22">SUM(Y21:AA21)</f>
        <v>292528</v>
      </c>
      <c r="AC21" s="102">
        <f t="shared" ref="AC21:AC22" si="23">X21+AB21</f>
        <v>841430</v>
      </c>
      <c r="AD21" s="73">
        <v>40769</v>
      </c>
      <c r="AE21" s="73">
        <v>42325</v>
      </c>
      <c r="AF21" s="73">
        <v>89025</v>
      </c>
      <c r="AG21" s="102">
        <f t="shared" ref="AG21:AG22" si="24">SUM(AD21:AF21)</f>
        <v>172119</v>
      </c>
      <c r="AH21" s="102">
        <f t="shared" ref="AH21:AH22" si="25">X21+AB21+AG21</f>
        <v>1013549</v>
      </c>
      <c r="AI21" s="73">
        <v>133886</v>
      </c>
      <c r="AJ21" s="73">
        <v>166948</v>
      </c>
      <c r="AK21" s="73">
        <v>170618</v>
      </c>
      <c r="AL21" s="102">
        <f t="shared" ref="AL21:AL22" si="26">SUM(AI21:AK21)</f>
        <v>471452</v>
      </c>
      <c r="AM21" s="102">
        <f t="shared" ref="AM21:AM22" si="27">X21+AB21+AG21+AL21</f>
        <v>1485001</v>
      </c>
    </row>
    <row r="22" spans="1:39" ht="16.5" thickBot="1" x14ac:dyDescent="0.3">
      <c r="A22" s="99" t="s">
        <v>47</v>
      </c>
      <c r="B22" s="87">
        <v>446.48</v>
      </c>
      <c r="C22" s="87">
        <v>266.27</v>
      </c>
      <c r="D22" s="87">
        <v>346.9</v>
      </c>
      <c r="E22" s="104">
        <v>1059.6500000000001</v>
      </c>
      <c r="F22" s="87">
        <v>267.95999999999998</v>
      </c>
      <c r="G22" s="87">
        <v>249.05</v>
      </c>
      <c r="H22" s="87">
        <v>167.45</v>
      </c>
      <c r="I22" s="104">
        <v>684.46</v>
      </c>
      <c r="J22" s="104">
        <v>1744.11</v>
      </c>
      <c r="K22" s="87">
        <v>139.46</v>
      </c>
      <c r="L22" s="87">
        <v>142.88999999999999</v>
      </c>
      <c r="M22" s="87">
        <v>156.91999999999999</v>
      </c>
      <c r="N22" s="104">
        <v>439.27</v>
      </c>
      <c r="O22" s="104">
        <v>2183.38</v>
      </c>
      <c r="P22" s="87">
        <v>351.13</v>
      </c>
      <c r="Q22" s="87">
        <v>350.35</v>
      </c>
      <c r="R22" s="87">
        <v>370.51</v>
      </c>
      <c r="S22" s="104">
        <f t="shared" ref="S22" si="28">SUM(P22:R22)</f>
        <v>1071.99</v>
      </c>
      <c r="T22" s="104">
        <f t="shared" si="20"/>
        <v>3255.37</v>
      </c>
      <c r="U22" s="87">
        <v>407.07</v>
      </c>
      <c r="V22" s="87">
        <v>272.19</v>
      </c>
      <c r="W22" s="87">
        <v>338.8</v>
      </c>
      <c r="X22" s="104">
        <f t="shared" si="21"/>
        <v>1018.06</v>
      </c>
      <c r="Y22" s="87">
        <v>276.11</v>
      </c>
      <c r="Z22" s="87">
        <v>293.74</v>
      </c>
      <c r="AA22" s="87">
        <v>181.6</v>
      </c>
      <c r="AB22" s="104">
        <f t="shared" si="22"/>
        <v>751.45</v>
      </c>
      <c r="AC22" s="104">
        <f t="shared" si="23"/>
        <v>1769.51</v>
      </c>
      <c r="AD22" s="87">
        <v>153.11000000000001</v>
      </c>
      <c r="AE22" s="87">
        <v>154.32</v>
      </c>
      <c r="AF22" s="87">
        <v>178.84</v>
      </c>
      <c r="AG22" s="104">
        <f t="shared" si="24"/>
        <v>486.27</v>
      </c>
      <c r="AH22" s="104">
        <f t="shared" si="25"/>
        <v>2255.7799999999997</v>
      </c>
      <c r="AI22" s="87">
        <v>293.95999999999998</v>
      </c>
      <c r="AJ22" s="87">
        <v>348.26</v>
      </c>
      <c r="AK22" s="87">
        <v>353.7</v>
      </c>
      <c r="AL22" s="104">
        <f t="shared" si="26"/>
        <v>995.92000000000007</v>
      </c>
      <c r="AM22" s="104">
        <f t="shared" si="27"/>
        <v>3251.7</v>
      </c>
    </row>
    <row r="23" spans="1:39" ht="16.5" thickBot="1" x14ac:dyDescent="0.3">
      <c r="A23" s="97" t="s">
        <v>25</v>
      </c>
      <c r="B23" s="75">
        <f>SUM(B21:B22)</f>
        <v>190034.48</v>
      </c>
      <c r="C23" s="75">
        <f>C21+C22</f>
        <v>180794.27</v>
      </c>
      <c r="D23" s="75">
        <f>SUM(D21:D22)</f>
        <v>188259.9</v>
      </c>
      <c r="E23" s="105">
        <f>E21+E22</f>
        <v>559088.65</v>
      </c>
      <c r="F23" s="92">
        <v>133632.95999999999</v>
      </c>
      <c r="G23" s="75">
        <v>83544.05</v>
      </c>
      <c r="H23" s="75">
        <v>42912.45</v>
      </c>
      <c r="I23" s="105">
        <v>260089.46</v>
      </c>
      <c r="J23" s="105">
        <v>819178.11</v>
      </c>
      <c r="K23" s="92">
        <v>36926.46</v>
      </c>
      <c r="L23" s="75">
        <v>39170.89</v>
      </c>
      <c r="M23" s="75">
        <v>67639.92</v>
      </c>
      <c r="N23" s="105">
        <v>143737.26999999999</v>
      </c>
      <c r="O23" s="105">
        <v>962915.38</v>
      </c>
      <c r="P23" s="92">
        <f t="shared" ref="P23:R23" si="29">SUM(P17:P22)</f>
        <v>295586.43</v>
      </c>
      <c r="Q23" s="75">
        <f t="shared" si="29"/>
        <v>337277.14999999997</v>
      </c>
      <c r="R23" s="75">
        <f t="shared" si="29"/>
        <v>428843.91000000003</v>
      </c>
      <c r="S23" s="105">
        <v>444125.99</v>
      </c>
      <c r="T23" s="105">
        <v>1407041.37</v>
      </c>
      <c r="U23" s="75">
        <f>SUM(U21:U22)</f>
        <v>206744.07</v>
      </c>
      <c r="V23" s="75">
        <f>V21+V22</f>
        <v>174314.19</v>
      </c>
      <c r="W23" s="75">
        <f>SUM(W21:W22)</f>
        <v>168861.8</v>
      </c>
      <c r="X23" s="105">
        <f>X21+X22</f>
        <v>549920.06000000006</v>
      </c>
      <c r="Y23" s="92">
        <f t="shared" ref="Y23" si="30">SUM(Y21:Y22)</f>
        <v>125395.11</v>
      </c>
      <c r="Z23" s="75">
        <f t="shared" ref="Z23" si="31">Z21+Z22</f>
        <v>115178.74</v>
      </c>
      <c r="AA23" s="75">
        <f t="shared" ref="AA23:AB23" si="32">SUM(AA21:AA22)</f>
        <v>52705.599999999999</v>
      </c>
      <c r="AB23" s="105">
        <f t="shared" si="32"/>
        <v>293279.45</v>
      </c>
      <c r="AC23" s="105">
        <f t="shared" ref="AC23" si="33">AC21+AC22</f>
        <v>843199.51</v>
      </c>
      <c r="AD23" s="92">
        <f t="shared" ref="AD23:AE23" si="34">SUM(AD21:AD22)</f>
        <v>40922.11</v>
      </c>
      <c r="AE23" s="75">
        <f t="shared" si="34"/>
        <v>42479.32</v>
      </c>
      <c r="AF23" s="75">
        <f t="shared" ref="AF23" si="35">AF21+AF22</f>
        <v>89203.839999999997</v>
      </c>
      <c r="AG23" s="105">
        <f t="shared" ref="AG23:AH23" si="36">SUM(AG21:AG22)</f>
        <v>172605.27</v>
      </c>
      <c r="AH23" s="105">
        <f t="shared" si="36"/>
        <v>1015804.78</v>
      </c>
      <c r="AI23" s="92">
        <f t="shared" ref="AI23" si="37">AI21+AI22</f>
        <v>134179.96</v>
      </c>
      <c r="AJ23" s="75">
        <f t="shared" ref="AJ23:AK23" si="38">SUM(AJ21:AJ22)</f>
        <v>167296.26</v>
      </c>
      <c r="AK23" s="75">
        <f t="shared" si="38"/>
        <v>170971.7</v>
      </c>
      <c r="AL23" s="105">
        <f t="shared" ref="AL23" si="39">AL21+AL22</f>
        <v>472447.92</v>
      </c>
      <c r="AM23" s="105">
        <f t="shared" ref="AM23" si="40">SUM(AM21:AM22)</f>
        <v>1488252.7</v>
      </c>
    </row>
    <row r="24" spans="1:39" x14ac:dyDescent="0.2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78"/>
      <c r="Q24" s="78"/>
      <c r="R24" s="78"/>
      <c r="S24" s="78"/>
      <c r="T24" s="79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78"/>
      <c r="AJ24" s="78"/>
      <c r="AK24" s="78"/>
      <c r="AL24" s="78"/>
      <c r="AM24" s="79"/>
    </row>
    <row r="25" spans="1:39" ht="15.75" x14ac:dyDescent="0.25">
      <c r="A25" s="100" t="s">
        <v>26</v>
      </c>
      <c r="B25" s="80">
        <v>283294</v>
      </c>
      <c r="C25" s="80">
        <v>268996</v>
      </c>
      <c r="D25" s="80">
        <v>278733</v>
      </c>
      <c r="E25" s="106">
        <f>SUM(B25:D25)</f>
        <v>831023</v>
      </c>
      <c r="F25" s="80">
        <v>200803</v>
      </c>
      <c r="G25" s="80">
        <v>174759</v>
      </c>
      <c r="H25" s="80">
        <v>78264</v>
      </c>
      <c r="I25" s="106">
        <v>453826</v>
      </c>
      <c r="J25" s="106">
        <v>1284849</v>
      </c>
      <c r="K25" s="80">
        <v>25488</v>
      </c>
      <c r="L25" s="80">
        <v>28213</v>
      </c>
      <c r="M25" s="80">
        <v>77797</v>
      </c>
      <c r="N25" s="106">
        <v>131498</v>
      </c>
      <c r="O25" s="106">
        <v>1416347</v>
      </c>
      <c r="P25" s="80">
        <v>192711</v>
      </c>
      <c r="Q25" s="80">
        <v>200987</v>
      </c>
      <c r="R25" s="80">
        <v>251914</v>
      </c>
      <c r="S25" s="106">
        <v>645612</v>
      </c>
      <c r="T25" s="106">
        <v>2061959</v>
      </c>
      <c r="U25" s="80">
        <v>289024</v>
      </c>
      <c r="V25" s="80">
        <v>253980</v>
      </c>
      <c r="W25" s="80">
        <v>250428</v>
      </c>
      <c r="X25" s="106">
        <f>SUM(U25:W25)</f>
        <v>793432</v>
      </c>
      <c r="Y25" s="80">
        <v>197928.00000000003</v>
      </c>
      <c r="Z25" s="80">
        <v>180760</v>
      </c>
      <c r="AA25" s="80">
        <v>63456</v>
      </c>
      <c r="AB25" s="106">
        <f>SUM(Y25:AA25)</f>
        <v>442144</v>
      </c>
      <c r="AC25" s="106">
        <f>X25+AB25</f>
        <v>1235576</v>
      </c>
      <c r="AD25" s="80">
        <v>27502.000000000004</v>
      </c>
      <c r="AE25" s="80">
        <v>32400.999999999996</v>
      </c>
      <c r="AF25" s="80">
        <v>120637.99999999999</v>
      </c>
      <c r="AG25" s="106">
        <f>SUM(AD25:AF25)</f>
        <v>180541</v>
      </c>
      <c r="AH25" s="106">
        <f>X25+AB25+AG25</f>
        <v>1416117</v>
      </c>
      <c r="AI25" s="80">
        <v>199305.99999999997</v>
      </c>
      <c r="AJ25" s="80">
        <v>250906.99999999997</v>
      </c>
      <c r="AK25" s="80">
        <v>254173.99999999997</v>
      </c>
      <c r="AL25" s="106">
        <f>SUM(AI25:AK25)</f>
        <v>704386.99999999988</v>
      </c>
      <c r="AM25" s="106">
        <f>X25+AB25+AG25+AL25</f>
        <v>2120504</v>
      </c>
    </row>
    <row r="26" spans="1:39" ht="15.75" thickBot="1" x14ac:dyDescent="0.3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78"/>
      <c r="Q26" s="78"/>
      <c r="R26" s="78"/>
      <c r="S26" s="78"/>
      <c r="T26" s="79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78"/>
      <c r="AJ26" s="78"/>
      <c r="AK26" s="78"/>
      <c r="AL26" s="78"/>
      <c r="AM26" s="79"/>
    </row>
    <row r="27" spans="1:39" ht="16.5" thickBot="1" x14ac:dyDescent="0.3">
      <c r="A27" s="101" t="s">
        <v>48</v>
      </c>
      <c r="B27" s="81">
        <f>B14+B19+B23</f>
        <v>3154172.48</v>
      </c>
      <c r="C27" s="81">
        <f>C14+C19+C23</f>
        <v>3199068.87</v>
      </c>
      <c r="D27" s="81">
        <f>D14+D19+D23</f>
        <v>3267619.1</v>
      </c>
      <c r="E27" s="105">
        <f>E14+E19+E23</f>
        <v>9620860.4500000011</v>
      </c>
      <c r="F27" s="81">
        <v>2136309.46</v>
      </c>
      <c r="G27" s="81">
        <v>962504.85</v>
      </c>
      <c r="H27" s="81">
        <v>571271.44999999995</v>
      </c>
      <c r="I27" s="105">
        <v>3670085.76</v>
      </c>
      <c r="J27" s="105">
        <v>13290946.210000001</v>
      </c>
      <c r="K27" s="81">
        <v>483580.46</v>
      </c>
      <c r="L27" s="81">
        <v>490376.89</v>
      </c>
      <c r="M27" s="81">
        <v>753488.72000000009</v>
      </c>
      <c r="N27" s="105">
        <v>1727446.07</v>
      </c>
      <c r="O27" s="105">
        <v>15018392.280000001</v>
      </c>
      <c r="P27" s="81">
        <v>2109548.7799999998</v>
      </c>
      <c r="Q27" s="81">
        <v>2440133.25</v>
      </c>
      <c r="R27" s="81">
        <v>3264802.21</v>
      </c>
      <c r="S27" s="105">
        <v>7814484.2400000002</v>
      </c>
      <c r="T27" s="105">
        <v>22832876.52</v>
      </c>
      <c r="U27" s="81">
        <f t="shared" ref="U27:AA27" si="41">U14+U19+U23</f>
        <v>3465182.57</v>
      </c>
      <c r="V27" s="81">
        <f t="shared" si="41"/>
        <v>2721595.89</v>
      </c>
      <c r="W27" s="81">
        <f t="shared" si="41"/>
        <v>2760017.6999999997</v>
      </c>
      <c r="X27" s="105">
        <f t="shared" si="41"/>
        <v>8946796.1600000001</v>
      </c>
      <c r="Y27" s="81">
        <f t="shared" si="41"/>
        <v>1944026.31</v>
      </c>
      <c r="Z27" s="81">
        <f t="shared" si="41"/>
        <v>1107608.94</v>
      </c>
      <c r="AA27" s="81">
        <f t="shared" si="41"/>
        <v>500793.59999999998</v>
      </c>
      <c r="AB27" s="105">
        <f t="shared" ref="AB27:AC27" si="42">AB14+AB19+AB23</f>
        <v>3552428.85</v>
      </c>
      <c r="AC27" s="105">
        <f t="shared" si="42"/>
        <v>12499225.01</v>
      </c>
      <c r="AD27" s="81">
        <f>AD14+AD19+AD23</f>
        <v>480249.11</v>
      </c>
      <c r="AE27" s="81">
        <f>AE14+AE19+AE23</f>
        <v>580911.31999999995</v>
      </c>
      <c r="AF27" s="81">
        <f>AF14+AF19+AF23</f>
        <v>1070026.3400000001</v>
      </c>
      <c r="AG27" s="105">
        <f t="shared" ref="AG27:AH27" si="43">AG14+AG19+AG23</f>
        <v>2131186.77</v>
      </c>
      <c r="AH27" s="105">
        <f t="shared" si="43"/>
        <v>14630411.779999999</v>
      </c>
      <c r="AI27" s="81">
        <f>AI14+AI19+AI23</f>
        <v>2160921.16</v>
      </c>
      <c r="AJ27" s="81">
        <f>AJ14+AJ19+AJ23</f>
        <v>2551886.96</v>
      </c>
      <c r="AK27" s="81">
        <f>AK14+AK19+AK23</f>
        <v>2709889.7</v>
      </c>
      <c r="AL27" s="105">
        <f t="shared" ref="AL27:AM27" si="44">AL14+AL19+AL23</f>
        <v>7422697.8200000003</v>
      </c>
      <c r="AM27" s="105">
        <f t="shared" si="44"/>
        <v>22053109.599999998</v>
      </c>
    </row>
    <row r="28" spans="1:39" ht="16.5" thickBot="1" x14ac:dyDescent="0.3">
      <c r="A28" s="101" t="s">
        <v>49</v>
      </c>
      <c r="B28" s="81">
        <f>B27+B25</f>
        <v>3437466.48</v>
      </c>
      <c r="C28" s="81">
        <f t="shared" ref="C28:E28" si="45">C27+C25</f>
        <v>3468064.87</v>
      </c>
      <c r="D28" s="81">
        <f t="shared" si="45"/>
        <v>3546352.1</v>
      </c>
      <c r="E28" s="105">
        <f t="shared" si="45"/>
        <v>10451883.450000001</v>
      </c>
      <c r="F28" s="81">
        <f>F27+F25</f>
        <v>2337112.46</v>
      </c>
      <c r="G28" s="81">
        <f t="shared" ref="G28:J28" si="46">G27+G25</f>
        <v>1137263.8500000001</v>
      </c>
      <c r="H28" s="81">
        <f t="shared" si="46"/>
        <v>649535.44999999995</v>
      </c>
      <c r="I28" s="105">
        <f t="shared" si="46"/>
        <v>4123911.76</v>
      </c>
      <c r="J28" s="105">
        <f t="shared" si="46"/>
        <v>14575795.210000001</v>
      </c>
      <c r="K28" s="81">
        <f>K27+K25</f>
        <v>509068.46</v>
      </c>
      <c r="L28" s="81">
        <f t="shared" ref="L28:O28" si="47">L27+L25</f>
        <v>518589.89</v>
      </c>
      <c r="M28" s="81">
        <f t="shared" si="47"/>
        <v>831285.72000000009</v>
      </c>
      <c r="N28" s="105">
        <f t="shared" si="47"/>
        <v>1858944.07</v>
      </c>
      <c r="O28" s="105">
        <f t="shared" si="47"/>
        <v>16434739.280000001</v>
      </c>
      <c r="P28" s="81">
        <f>P27+P25</f>
        <v>2302259.7799999998</v>
      </c>
      <c r="Q28" s="81">
        <f t="shared" ref="Q28:T28" si="48">Q27+Q25</f>
        <v>2641120.25</v>
      </c>
      <c r="R28" s="81">
        <f t="shared" si="48"/>
        <v>3516716.21</v>
      </c>
      <c r="S28" s="105">
        <f t="shared" si="48"/>
        <v>8460096.2400000002</v>
      </c>
      <c r="T28" s="105">
        <f t="shared" si="48"/>
        <v>24894835.52</v>
      </c>
      <c r="U28" s="81">
        <f>U27+U25</f>
        <v>3754206.57</v>
      </c>
      <c r="V28" s="81">
        <f t="shared" ref="V28:W28" si="49">V27+V25</f>
        <v>2975575.89</v>
      </c>
      <c r="W28" s="81">
        <f t="shared" si="49"/>
        <v>3010445.6999999997</v>
      </c>
      <c r="X28" s="105">
        <f>X27+X25</f>
        <v>9740228.1600000001</v>
      </c>
      <c r="Y28" s="81">
        <f>Y27+Y25</f>
        <v>2141954.31</v>
      </c>
      <c r="Z28" s="81">
        <f t="shared" ref="Z28:AC28" si="50">Z27+Z25</f>
        <v>1288368.94</v>
      </c>
      <c r="AA28" s="81">
        <f t="shared" si="50"/>
        <v>564249.59999999998</v>
      </c>
      <c r="AB28" s="105">
        <f t="shared" si="50"/>
        <v>3994572.85</v>
      </c>
      <c r="AC28" s="105">
        <f t="shared" si="50"/>
        <v>13734801.01</v>
      </c>
      <c r="AD28" s="81">
        <f>AD27+AD25</f>
        <v>507751.11</v>
      </c>
      <c r="AE28" s="81">
        <f t="shared" ref="AE28:AH28" si="51">AE27+AE25</f>
        <v>613312.31999999995</v>
      </c>
      <c r="AF28" s="81">
        <f t="shared" si="51"/>
        <v>1190664.3400000001</v>
      </c>
      <c r="AG28" s="105">
        <f t="shared" si="51"/>
        <v>2311727.77</v>
      </c>
      <c r="AH28" s="105">
        <f t="shared" si="51"/>
        <v>16046528.779999999</v>
      </c>
      <c r="AI28" s="81">
        <f>AI27+AI25</f>
        <v>2360227.16</v>
      </c>
      <c r="AJ28" s="81">
        <f t="shared" ref="AJ28:AM28" si="52">AJ27+AJ25</f>
        <v>2802793.96</v>
      </c>
      <c r="AK28" s="81">
        <f t="shared" si="52"/>
        <v>2964063.7</v>
      </c>
      <c r="AL28" s="105">
        <f t="shared" si="52"/>
        <v>8127084.8200000003</v>
      </c>
      <c r="AM28" s="105">
        <f t="shared" si="52"/>
        <v>24173613.599999998</v>
      </c>
    </row>
    <row r="29" spans="1:39" x14ac:dyDescent="0.25">
      <c r="B29" s="82"/>
      <c r="C29" s="82"/>
      <c r="D29" s="82"/>
      <c r="E29" s="82"/>
      <c r="F29" s="82"/>
      <c r="G29" s="82"/>
      <c r="H29" s="82"/>
      <c r="I29" s="82"/>
      <c r="J29" s="82"/>
      <c r="O29" s="7"/>
      <c r="P29" s="7"/>
      <c r="Q29" s="7"/>
      <c r="R29" s="7"/>
      <c r="S29" s="7"/>
      <c r="T29" s="7"/>
    </row>
    <row r="30" spans="1:39" x14ac:dyDescent="0.25">
      <c r="B30" s="83"/>
      <c r="C30" s="83"/>
      <c r="D30" s="83"/>
      <c r="E30" s="83"/>
      <c r="F30" s="84"/>
      <c r="G30" s="84"/>
      <c r="H30" s="84"/>
      <c r="I30" s="84"/>
      <c r="J30" s="84"/>
    </row>
    <row r="31" spans="1:39" x14ac:dyDescent="0.25">
      <c r="B31" s="9"/>
      <c r="C31" s="9"/>
      <c r="D31" s="9"/>
      <c r="E31" s="9"/>
    </row>
    <row r="47" spans="21:21" x14ac:dyDescent="0.25">
      <c r="U47" s="9"/>
    </row>
  </sheetData>
  <protectedRanges>
    <protectedRange password="CA04" sqref="F5:F12" name="Диапазон1_3"/>
    <protectedRange password="CA04" sqref="F14" name="Диапазон1_4"/>
    <protectedRange password="CA04" sqref="G5:G12" name="Диапазон1_5"/>
    <protectedRange password="CA04" sqref="G14" name="Диапазон1_6"/>
    <protectedRange password="CA04" sqref="H5:H14" name="Диапазон1_7"/>
    <protectedRange password="CA04" sqref="F21 F23" name="Диапазон1_9"/>
    <protectedRange password="CA04" sqref="B3:E3" name="Диапазон1_3_2"/>
    <protectedRange password="CA04" sqref="F3:O3" name="Диапазон1_2_1_1"/>
    <protectedRange password="CA04" sqref="Y3:AB3" name="Диапазон1_1"/>
    <protectedRange password="CA04" sqref="Y5:Y12" name="Диапазон1_3_3"/>
    <protectedRange password="CA04" sqref="Y14" name="Диапазон1_4_1"/>
    <protectedRange password="CA04" sqref="Z5:Z12" name="Диапазон1_5_1"/>
    <protectedRange password="CA04" sqref="Z14" name="Диапазон1_6_1"/>
    <protectedRange password="CA04" sqref="AA5:AA14" name="Диапазон1_7_1"/>
    <protectedRange password="CA04" sqref="Y21 Y23" name="Диапазон1_9_1"/>
  </protectedRanges>
  <mergeCells count="4">
    <mergeCell ref="U2:AM2"/>
    <mergeCell ref="A2:A3"/>
    <mergeCell ref="B2:T2"/>
    <mergeCell ref="A1:AM1"/>
  </mergeCells>
  <pageMargins left="0.25" right="0.25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I20" sqref="I20"/>
    </sheetView>
  </sheetViews>
  <sheetFormatPr defaultRowHeight="15" x14ac:dyDescent="0.25"/>
  <cols>
    <col min="1" max="1" width="43.5703125" bestFit="1" customWidth="1"/>
    <col min="2" max="14" width="11.7109375" customWidth="1"/>
    <col min="15" max="15" width="12.7109375" customWidth="1"/>
    <col min="16" max="28" width="11.7109375" customWidth="1"/>
    <col min="29" max="30" width="12.7109375" customWidth="1"/>
    <col min="31" max="32" width="12.42578125" customWidth="1"/>
    <col min="33" max="34" width="12.7109375" customWidth="1"/>
    <col min="35" max="36" width="12.42578125" customWidth="1"/>
    <col min="257" max="257" width="38.7109375" bestFit="1" customWidth="1"/>
    <col min="258" max="284" width="11.7109375" customWidth="1"/>
    <col min="285" max="286" width="12.7109375" customWidth="1"/>
    <col min="287" max="288" width="12.42578125" customWidth="1"/>
    <col min="289" max="290" width="12.7109375" customWidth="1"/>
    <col min="291" max="292" width="12.42578125" customWidth="1"/>
    <col min="513" max="513" width="38.7109375" bestFit="1" customWidth="1"/>
    <col min="514" max="540" width="11.7109375" customWidth="1"/>
    <col min="541" max="542" width="12.7109375" customWidth="1"/>
    <col min="543" max="544" width="12.42578125" customWidth="1"/>
    <col min="545" max="546" width="12.7109375" customWidth="1"/>
    <col min="547" max="548" width="12.42578125" customWidth="1"/>
    <col min="769" max="769" width="38.7109375" bestFit="1" customWidth="1"/>
    <col min="770" max="796" width="11.7109375" customWidth="1"/>
    <col min="797" max="798" width="12.7109375" customWidth="1"/>
    <col min="799" max="800" width="12.42578125" customWidth="1"/>
    <col min="801" max="802" width="12.7109375" customWidth="1"/>
    <col min="803" max="804" width="12.42578125" customWidth="1"/>
    <col min="1025" max="1025" width="38.7109375" bestFit="1" customWidth="1"/>
    <col min="1026" max="1052" width="11.7109375" customWidth="1"/>
    <col min="1053" max="1054" width="12.7109375" customWidth="1"/>
    <col min="1055" max="1056" width="12.42578125" customWidth="1"/>
    <col min="1057" max="1058" width="12.7109375" customWidth="1"/>
    <col min="1059" max="1060" width="12.42578125" customWidth="1"/>
    <col min="1281" max="1281" width="38.7109375" bestFit="1" customWidth="1"/>
    <col min="1282" max="1308" width="11.7109375" customWidth="1"/>
    <col min="1309" max="1310" width="12.7109375" customWidth="1"/>
    <col min="1311" max="1312" width="12.42578125" customWidth="1"/>
    <col min="1313" max="1314" width="12.7109375" customWidth="1"/>
    <col min="1315" max="1316" width="12.42578125" customWidth="1"/>
    <col min="1537" max="1537" width="38.7109375" bestFit="1" customWidth="1"/>
    <col min="1538" max="1564" width="11.7109375" customWidth="1"/>
    <col min="1565" max="1566" width="12.7109375" customWidth="1"/>
    <col min="1567" max="1568" width="12.42578125" customWidth="1"/>
    <col min="1569" max="1570" width="12.7109375" customWidth="1"/>
    <col min="1571" max="1572" width="12.42578125" customWidth="1"/>
    <col min="1793" max="1793" width="38.7109375" bestFit="1" customWidth="1"/>
    <col min="1794" max="1820" width="11.7109375" customWidth="1"/>
    <col min="1821" max="1822" width="12.7109375" customWidth="1"/>
    <col min="1823" max="1824" width="12.42578125" customWidth="1"/>
    <col min="1825" max="1826" width="12.7109375" customWidth="1"/>
    <col min="1827" max="1828" width="12.42578125" customWidth="1"/>
    <col min="2049" max="2049" width="38.7109375" bestFit="1" customWidth="1"/>
    <col min="2050" max="2076" width="11.7109375" customWidth="1"/>
    <col min="2077" max="2078" width="12.7109375" customWidth="1"/>
    <col min="2079" max="2080" width="12.42578125" customWidth="1"/>
    <col min="2081" max="2082" width="12.7109375" customWidth="1"/>
    <col min="2083" max="2084" width="12.42578125" customWidth="1"/>
    <col min="2305" max="2305" width="38.7109375" bestFit="1" customWidth="1"/>
    <col min="2306" max="2332" width="11.7109375" customWidth="1"/>
    <col min="2333" max="2334" width="12.7109375" customWidth="1"/>
    <col min="2335" max="2336" width="12.42578125" customWidth="1"/>
    <col min="2337" max="2338" width="12.7109375" customWidth="1"/>
    <col min="2339" max="2340" width="12.42578125" customWidth="1"/>
    <col min="2561" max="2561" width="38.7109375" bestFit="1" customWidth="1"/>
    <col min="2562" max="2588" width="11.7109375" customWidth="1"/>
    <col min="2589" max="2590" width="12.7109375" customWidth="1"/>
    <col min="2591" max="2592" width="12.42578125" customWidth="1"/>
    <col min="2593" max="2594" width="12.7109375" customWidth="1"/>
    <col min="2595" max="2596" width="12.42578125" customWidth="1"/>
    <col min="2817" max="2817" width="38.7109375" bestFit="1" customWidth="1"/>
    <col min="2818" max="2844" width="11.7109375" customWidth="1"/>
    <col min="2845" max="2846" width="12.7109375" customWidth="1"/>
    <col min="2847" max="2848" width="12.42578125" customWidth="1"/>
    <col min="2849" max="2850" width="12.7109375" customWidth="1"/>
    <col min="2851" max="2852" width="12.42578125" customWidth="1"/>
    <col min="3073" max="3073" width="38.7109375" bestFit="1" customWidth="1"/>
    <col min="3074" max="3100" width="11.7109375" customWidth="1"/>
    <col min="3101" max="3102" width="12.7109375" customWidth="1"/>
    <col min="3103" max="3104" width="12.42578125" customWidth="1"/>
    <col min="3105" max="3106" width="12.7109375" customWidth="1"/>
    <col min="3107" max="3108" width="12.42578125" customWidth="1"/>
    <col min="3329" max="3329" width="38.7109375" bestFit="1" customWidth="1"/>
    <col min="3330" max="3356" width="11.7109375" customWidth="1"/>
    <col min="3357" max="3358" width="12.7109375" customWidth="1"/>
    <col min="3359" max="3360" width="12.42578125" customWidth="1"/>
    <col min="3361" max="3362" width="12.7109375" customWidth="1"/>
    <col min="3363" max="3364" width="12.42578125" customWidth="1"/>
    <col min="3585" max="3585" width="38.7109375" bestFit="1" customWidth="1"/>
    <col min="3586" max="3612" width="11.7109375" customWidth="1"/>
    <col min="3613" max="3614" width="12.7109375" customWidth="1"/>
    <col min="3615" max="3616" width="12.42578125" customWidth="1"/>
    <col min="3617" max="3618" width="12.7109375" customWidth="1"/>
    <col min="3619" max="3620" width="12.42578125" customWidth="1"/>
    <col min="3841" max="3841" width="38.7109375" bestFit="1" customWidth="1"/>
    <col min="3842" max="3868" width="11.7109375" customWidth="1"/>
    <col min="3869" max="3870" width="12.7109375" customWidth="1"/>
    <col min="3871" max="3872" width="12.42578125" customWidth="1"/>
    <col min="3873" max="3874" width="12.7109375" customWidth="1"/>
    <col min="3875" max="3876" width="12.42578125" customWidth="1"/>
    <col min="4097" max="4097" width="38.7109375" bestFit="1" customWidth="1"/>
    <col min="4098" max="4124" width="11.7109375" customWidth="1"/>
    <col min="4125" max="4126" width="12.7109375" customWidth="1"/>
    <col min="4127" max="4128" width="12.42578125" customWidth="1"/>
    <col min="4129" max="4130" width="12.7109375" customWidth="1"/>
    <col min="4131" max="4132" width="12.42578125" customWidth="1"/>
    <col min="4353" max="4353" width="38.7109375" bestFit="1" customWidth="1"/>
    <col min="4354" max="4380" width="11.7109375" customWidth="1"/>
    <col min="4381" max="4382" width="12.7109375" customWidth="1"/>
    <col min="4383" max="4384" width="12.42578125" customWidth="1"/>
    <col min="4385" max="4386" width="12.7109375" customWidth="1"/>
    <col min="4387" max="4388" width="12.42578125" customWidth="1"/>
    <col min="4609" max="4609" width="38.7109375" bestFit="1" customWidth="1"/>
    <col min="4610" max="4636" width="11.7109375" customWidth="1"/>
    <col min="4637" max="4638" width="12.7109375" customWidth="1"/>
    <col min="4639" max="4640" width="12.42578125" customWidth="1"/>
    <col min="4641" max="4642" width="12.7109375" customWidth="1"/>
    <col min="4643" max="4644" width="12.42578125" customWidth="1"/>
    <col min="4865" max="4865" width="38.7109375" bestFit="1" customWidth="1"/>
    <col min="4866" max="4892" width="11.7109375" customWidth="1"/>
    <col min="4893" max="4894" width="12.7109375" customWidth="1"/>
    <col min="4895" max="4896" width="12.42578125" customWidth="1"/>
    <col min="4897" max="4898" width="12.7109375" customWidth="1"/>
    <col min="4899" max="4900" width="12.42578125" customWidth="1"/>
    <col min="5121" max="5121" width="38.7109375" bestFit="1" customWidth="1"/>
    <col min="5122" max="5148" width="11.7109375" customWidth="1"/>
    <col min="5149" max="5150" width="12.7109375" customWidth="1"/>
    <col min="5151" max="5152" width="12.42578125" customWidth="1"/>
    <col min="5153" max="5154" width="12.7109375" customWidth="1"/>
    <col min="5155" max="5156" width="12.42578125" customWidth="1"/>
    <col min="5377" max="5377" width="38.7109375" bestFit="1" customWidth="1"/>
    <col min="5378" max="5404" width="11.7109375" customWidth="1"/>
    <col min="5405" max="5406" width="12.7109375" customWidth="1"/>
    <col min="5407" max="5408" width="12.42578125" customWidth="1"/>
    <col min="5409" max="5410" width="12.7109375" customWidth="1"/>
    <col min="5411" max="5412" width="12.42578125" customWidth="1"/>
    <col min="5633" max="5633" width="38.7109375" bestFit="1" customWidth="1"/>
    <col min="5634" max="5660" width="11.7109375" customWidth="1"/>
    <col min="5661" max="5662" width="12.7109375" customWidth="1"/>
    <col min="5663" max="5664" width="12.42578125" customWidth="1"/>
    <col min="5665" max="5666" width="12.7109375" customWidth="1"/>
    <col min="5667" max="5668" width="12.42578125" customWidth="1"/>
    <col min="5889" max="5889" width="38.7109375" bestFit="1" customWidth="1"/>
    <col min="5890" max="5916" width="11.7109375" customWidth="1"/>
    <col min="5917" max="5918" width="12.7109375" customWidth="1"/>
    <col min="5919" max="5920" width="12.42578125" customWidth="1"/>
    <col min="5921" max="5922" width="12.7109375" customWidth="1"/>
    <col min="5923" max="5924" width="12.42578125" customWidth="1"/>
    <col min="6145" max="6145" width="38.7109375" bestFit="1" customWidth="1"/>
    <col min="6146" max="6172" width="11.7109375" customWidth="1"/>
    <col min="6173" max="6174" width="12.7109375" customWidth="1"/>
    <col min="6175" max="6176" width="12.42578125" customWidth="1"/>
    <col min="6177" max="6178" width="12.7109375" customWidth="1"/>
    <col min="6179" max="6180" width="12.42578125" customWidth="1"/>
    <col min="6401" max="6401" width="38.7109375" bestFit="1" customWidth="1"/>
    <col min="6402" max="6428" width="11.7109375" customWidth="1"/>
    <col min="6429" max="6430" width="12.7109375" customWidth="1"/>
    <col min="6431" max="6432" width="12.42578125" customWidth="1"/>
    <col min="6433" max="6434" width="12.7109375" customWidth="1"/>
    <col min="6435" max="6436" width="12.42578125" customWidth="1"/>
    <col min="6657" max="6657" width="38.7109375" bestFit="1" customWidth="1"/>
    <col min="6658" max="6684" width="11.7109375" customWidth="1"/>
    <col min="6685" max="6686" width="12.7109375" customWidth="1"/>
    <col min="6687" max="6688" width="12.42578125" customWidth="1"/>
    <col min="6689" max="6690" width="12.7109375" customWidth="1"/>
    <col min="6691" max="6692" width="12.42578125" customWidth="1"/>
    <col min="6913" max="6913" width="38.7109375" bestFit="1" customWidth="1"/>
    <col min="6914" max="6940" width="11.7109375" customWidth="1"/>
    <col min="6941" max="6942" width="12.7109375" customWidth="1"/>
    <col min="6943" max="6944" width="12.42578125" customWidth="1"/>
    <col min="6945" max="6946" width="12.7109375" customWidth="1"/>
    <col min="6947" max="6948" width="12.42578125" customWidth="1"/>
    <col min="7169" max="7169" width="38.7109375" bestFit="1" customWidth="1"/>
    <col min="7170" max="7196" width="11.7109375" customWidth="1"/>
    <col min="7197" max="7198" width="12.7109375" customWidth="1"/>
    <col min="7199" max="7200" width="12.42578125" customWidth="1"/>
    <col min="7201" max="7202" width="12.7109375" customWidth="1"/>
    <col min="7203" max="7204" width="12.42578125" customWidth="1"/>
    <col min="7425" max="7425" width="38.7109375" bestFit="1" customWidth="1"/>
    <col min="7426" max="7452" width="11.7109375" customWidth="1"/>
    <col min="7453" max="7454" width="12.7109375" customWidth="1"/>
    <col min="7455" max="7456" width="12.42578125" customWidth="1"/>
    <col min="7457" max="7458" width="12.7109375" customWidth="1"/>
    <col min="7459" max="7460" width="12.42578125" customWidth="1"/>
    <col min="7681" max="7681" width="38.7109375" bestFit="1" customWidth="1"/>
    <col min="7682" max="7708" width="11.7109375" customWidth="1"/>
    <col min="7709" max="7710" width="12.7109375" customWidth="1"/>
    <col min="7711" max="7712" width="12.42578125" customWidth="1"/>
    <col min="7713" max="7714" width="12.7109375" customWidth="1"/>
    <col min="7715" max="7716" width="12.42578125" customWidth="1"/>
    <col min="7937" max="7937" width="38.7109375" bestFit="1" customWidth="1"/>
    <col min="7938" max="7964" width="11.7109375" customWidth="1"/>
    <col min="7965" max="7966" width="12.7109375" customWidth="1"/>
    <col min="7967" max="7968" width="12.42578125" customWidth="1"/>
    <col min="7969" max="7970" width="12.7109375" customWidth="1"/>
    <col min="7971" max="7972" width="12.42578125" customWidth="1"/>
    <col min="8193" max="8193" width="38.7109375" bestFit="1" customWidth="1"/>
    <col min="8194" max="8220" width="11.7109375" customWidth="1"/>
    <col min="8221" max="8222" width="12.7109375" customWidth="1"/>
    <col min="8223" max="8224" width="12.42578125" customWidth="1"/>
    <col min="8225" max="8226" width="12.7109375" customWidth="1"/>
    <col min="8227" max="8228" width="12.42578125" customWidth="1"/>
    <col min="8449" max="8449" width="38.7109375" bestFit="1" customWidth="1"/>
    <col min="8450" max="8476" width="11.7109375" customWidth="1"/>
    <col min="8477" max="8478" width="12.7109375" customWidth="1"/>
    <col min="8479" max="8480" width="12.42578125" customWidth="1"/>
    <col min="8481" max="8482" width="12.7109375" customWidth="1"/>
    <col min="8483" max="8484" width="12.42578125" customWidth="1"/>
    <col min="8705" max="8705" width="38.7109375" bestFit="1" customWidth="1"/>
    <col min="8706" max="8732" width="11.7109375" customWidth="1"/>
    <col min="8733" max="8734" width="12.7109375" customWidth="1"/>
    <col min="8735" max="8736" width="12.42578125" customWidth="1"/>
    <col min="8737" max="8738" width="12.7109375" customWidth="1"/>
    <col min="8739" max="8740" width="12.42578125" customWidth="1"/>
    <col min="8961" max="8961" width="38.7109375" bestFit="1" customWidth="1"/>
    <col min="8962" max="8988" width="11.7109375" customWidth="1"/>
    <col min="8989" max="8990" width="12.7109375" customWidth="1"/>
    <col min="8991" max="8992" width="12.42578125" customWidth="1"/>
    <col min="8993" max="8994" width="12.7109375" customWidth="1"/>
    <col min="8995" max="8996" width="12.42578125" customWidth="1"/>
    <col min="9217" max="9217" width="38.7109375" bestFit="1" customWidth="1"/>
    <col min="9218" max="9244" width="11.7109375" customWidth="1"/>
    <col min="9245" max="9246" width="12.7109375" customWidth="1"/>
    <col min="9247" max="9248" width="12.42578125" customWidth="1"/>
    <col min="9249" max="9250" width="12.7109375" customWidth="1"/>
    <col min="9251" max="9252" width="12.42578125" customWidth="1"/>
    <col min="9473" max="9473" width="38.7109375" bestFit="1" customWidth="1"/>
    <col min="9474" max="9500" width="11.7109375" customWidth="1"/>
    <col min="9501" max="9502" width="12.7109375" customWidth="1"/>
    <col min="9503" max="9504" width="12.42578125" customWidth="1"/>
    <col min="9505" max="9506" width="12.7109375" customWidth="1"/>
    <col min="9507" max="9508" width="12.42578125" customWidth="1"/>
    <col min="9729" max="9729" width="38.7109375" bestFit="1" customWidth="1"/>
    <col min="9730" max="9756" width="11.7109375" customWidth="1"/>
    <col min="9757" max="9758" width="12.7109375" customWidth="1"/>
    <col min="9759" max="9760" width="12.42578125" customWidth="1"/>
    <col min="9761" max="9762" width="12.7109375" customWidth="1"/>
    <col min="9763" max="9764" width="12.42578125" customWidth="1"/>
    <col min="9985" max="9985" width="38.7109375" bestFit="1" customWidth="1"/>
    <col min="9986" max="10012" width="11.7109375" customWidth="1"/>
    <col min="10013" max="10014" width="12.7109375" customWidth="1"/>
    <col min="10015" max="10016" width="12.42578125" customWidth="1"/>
    <col min="10017" max="10018" width="12.7109375" customWidth="1"/>
    <col min="10019" max="10020" width="12.42578125" customWidth="1"/>
    <col min="10241" max="10241" width="38.7109375" bestFit="1" customWidth="1"/>
    <col min="10242" max="10268" width="11.7109375" customWidth="1"/>
    <col min="10269" max="10270" width="12.7109375" customWidth="1"/>
    <col min="10271" max="10272" width="12.42578125" customWidth="1"/>
    <col min="10273" max="10274" width="12.7109375" customWidth="1"/>
    <col min="10275" max="10276" width="12.42578125" customWidth="1"/>
    <col min="10497" max="10497" width="38.7109375" bestFit="1" customWidth="1"/>
    <col min="10498" max="10524" width="11.7109375" customWidth="1"/>
    <col min="10525" max="10526" width="12.7109375" customWidth="1"/>
    <col min="10527" max="10528" width="12.42578125" customWidth="1"/>
    <col min="10529" max="10530" width="12.7109375" customWidth="1"/>
    <col min="10531" max="10532" width="12.42578125" customWidth="1"/>
    <col min="10753" max="10753" width="38.7109375" bestFit="1" customWidth="1"/>
    <col min="10754" max="10780" width="11.7109375" customWidth="1"/>
    <col min="10781" max="10782" width="12.7109375" customWidth="1"/>
    <col min="10783" max="10784" width="12.42578125" customWidth="1"/>
    <col min="10785" max="10786" width="12.7109375" customWidth="1"/>
    <col min="10787" max="10788" width="12.42578125" customWidth="1"/>
    <col min="11009" max="11009" width="38.7109375" bestFit="1" customWidth="1"/>
    <col min="11010" max="11036" width="11.7109375" customWidth="1"/>
    <col min="11037" max="11038" width="12.7109375" customWidth="1"/>
    <col min="11039" max="11040" width="12.42578125" customWidth="1"/>
    <col min="11041" max="11042" width="12.7109375" customWidth="1"/>
    <col min="11043" max="11044" width="12.42578125" customWidth="1"/>
    <col min="11265" max="11265" width="38.7109375" bestFit="1" customWidth="1"/>
    <col min="11266" max="11292" width="11.7109375" customWidth="1"/>
    <col min="11293" max="11294" width="12.7109375" customWidth="1"/>
    <col min="11295" max="11296" width="12.42578125" customWidth="1"/>
    <col min="11297" max="11298" width="12.7109375" customWidth="1"/>
    <col min="11299" max="11300" width="12.42578125" customWidth="1"/>
    <col min="11521" max="11521" width="38.7109375" bestFit="1" customWidth="1"/>
    <col min="11522" max="11548" width="11.7109375" customWidth="1"/>
    <col min="11549" max="11550" width="12.7109375" customWidth="1"/>
    <col min="11551" max="11552" width="12.42578125" customWidth="1"/>
    <col min="11553" max="11554" width="12.7109375" customWidth="1"/>
    <col min="11555" max="11556" width="12.42578125" customWidth="1"/>
    <col min="11777" max="11777" width="38.7109375" bestFit="1" customWidth="1"/>
    <col min="11778" max="11804" width="11.7109375" customWidth="1"/>
    <col min="11805" max="11806" width="12.7109375" customWidth="1"/>
    <col min="11807" max="11808" width="12.42578125" customWidth="1"/>
    <col min="11809" max="11810" width="12.7109375" customWidth="1"/>
    <col min="11811" max="11812" width="12.42578125" customWidth="1"/>
    <col min="12033" max="12033" width="38.7109375" bestFit="1" customWidth="1"/>
    <col min="12034" max="12060" width="11.7109375" customWidth="1"/>
    <col min="12061" max="12062" width="12.7109375" customWidth="1"/>
    <col min="12063" max="12064" width="12.42578125" customWidth="1"/>
    <col min="12065" max="12066" width="12.7109375" customWidth="1"/>
    <col min="12067" max="12068" width="12.42578125" customWidth="1"/>
    <col min="12289" max="12289" width="38.7109375" bestFit="1" customWidth="1"/>
    <col min="12290" max="12316" width="11.7109375" customWidth="1"/>
    <col min="12317" max="12318" width="12.7109375" customWidth="1"/>
    <col min="12319" max="12320" width="12.42578125" customWidth="1"/>
    <col min="12321" max="12322" width="12.7109375" customWidth="1"/>
    <col min="12323" max="12324" width="12.42578125" customWidth="1"/>
    <col min="12545" max="12545" width="38.7109375" bestFit="1" customWidth="1"/>
    <col min="12546" max="12572" width="11.7109375" customWidth="1"/>
    <col min="12573" max="12574" width="12.7109375" customWidth="1"/>
    <col min="12575" max="12576" width="12.42578125" customWidth="1"/>
    <col min="12577" max="12578" width="12.7109375" customWidth="1"/>
    <col min="12579" max="12580" width="12.42578125" customWidth="1"/>
    <col min="12801" max="12801" width="38.7109375" bestFit="1" customWidth="1"/>
    <col min="12802" max="12828" width="11.7109375" customWidth="1"/>
    <col min="12829" max="12830" width="12.7109375" customWidth="1"/>
    <col min="12831" max="12832" width="12.42578125" customWidth="1"/>
    <col min="12833" max="12834" width="12.7109375" customWidth="1"/>
    <col min="12835" max="12836" width="12.42578125" customWidth="1"/>
    <col min="13057" max="13057" width="38.7109375" bestFit="1" customWidth="1"/>
    <col min="13058" max="13084" width="11.7109375" customWidth="1"/>
    <col min="13085" max="13086" width="12.7109375" customWidth="1"/>
    <col min="13087" max="13088" width="12.42578125" customWidth="1"/>
    <col min="13089" max="13090" width="12.7109375" customWidth="1"/>
    <col min="13091" max="13092" width="12.42578125" customWidth="1"/>
    <col min="13313" max="13313" width="38.7109375" bestFit="1" customWidth="1"/>
    <col min="13314" max="13340" width="11.7109375" customWidth="1"/>
    <col min="13341" max="13342" width="12.7109375" customWidth="1"/>
    <col min="13343" max="13344" width="12.42578125" customWidth="1"/>
    <col min="13345" max="13346" width="12.7109375" customWidth="1"/>
    <col min="13347" max="13348" width="12.42578125" customWidth="1"/>
    <col min="13569" max="13569" width="38.7109375" bestFit="1" customWidth="1"/>
    <col min="13570" max="13596" width="11.7109375" customWidth="1"/>
    <col min="13597" max="13598" width="12.7109375" customWidth="1"/>
    <col min="13599" max="13600" width="12.42578125" customWidth="1"/>
    <col min="13601" max="13602" width="12.7109375" customWidth="1"/>
    <col min="13603" max="13604" width="12.42578125" customWidth="1"/>
    <col min="13825" max="13825" width="38.7109375" bestFit="1" customWidth="1"/>
    <col min="13826" max="13852" width="11.7109375" customWidth="1"/>
    <col min="13853" max="13854" width="12.7109375" customWidth="1"/>
    <col min="13855" max="13856" width="12.42578125" customWidth="1"/>
    <col min="13857" max="13858" width="12.7109375" customWidth="1"/>
    <col min="13859" max="13860" width="12.42578125" customWidth="1"/>
    <col min="14081" max="14081" width="38.7109375" bestFit="1" customWidth="1"/>
    <col min="14082" max="14108" width="11.7109375" customWidth="1"/>
    <col min="14109" max="14110" width="12.7109375" customWidth="1"/>
    <col min="14111" max="14112" width="12.42578125" customWidth="1"/>
    <col min="14113" max="14114" width="12.7109375" customWidth="1"/>
    <col min="14115" max="14116" width="12.42578125" customWidth="1"/>
    <col min="14337" max="14337" width="38.7109375" bestFit="1" customWidth="1"/>
    <col min="14338" max="14364" width="11.7109375" customWidth="1"/>
    <col min="14365" max="14366" width="12.7109375" customWidth="1"/>
    <col min="14367" max="14368" width="12.42578125" customWidth="1"/>
    <col min="14369" max="14370" width="12.7109375" customWidth="1"/>
    <col min="14371" max="14372" width="12.42578125" customWidth="1"/>
    <col min="14593" max="14593" width="38.7109375" bestFit="1" customWidth="1"/>
    <col min="14594" max="14620" width="11.7109375" customWidth="1"/>
    <col min="14621" max="14622" width="12.7109375" customWidth="1"/>
    <col min="14623" max="14624" width="12.42578125" customWidth="1"/>
    <col min="14625" max="14626" width="12.7109375" customWidth="1"/>
    <col min="14627" max="14628" width="12.42578125" customWidth="1"/>
    <col min="14849" max="14849" width="38.7109375" bestFit="1" customWidth="1"/>
    <col min="14850" max="14876" width="11.7109375" customWidth="1"/>
    <col min="14877" max="14878" width="12.7109375" customWidth="1"/>
    <col min="14879" max="14880" width="12.42578125" customWidth="1"/>
    <col min="14881" max="14882" width="12.7109375" customWidth="1"/>
    <col min="14883" max="14884" width="12.42578125" customWidth="1"/>
    <col min="15105" max="15105" width="38.7109375" bestFit="1" customWidth="1"/>
    <col min="15106" max="15132" width="11.7109375" customWidth="1"/>
    <col min="15133" max="15134" width="12.7109375" customWidth="1"/>
    <col min="15135" max="15136" width="12.42578125" customWidth="1"/>
    <col min="15137" max="15138" width="12.7109375" customWidth="1"/>
    <col min="15139" max="15140" width="12.42578125" customWidth="1"/>
    <col min="15361" max="15361" width="38.7109375" bestFit="1" customWidth="1"/>
    <col min="15362" max="15388" width="11.7109375" customWidth="1"/>
    <col min="15389" max="15390" width="12.7109375" customWidth="1"/>
    <col min="15391" max="15392" width="12.42578125" customWidth="1"/>
    <col min="15393" max="15394" width="12.7109375" customWidth="1"/>
    <col min="15395" max="15396" width="12.42578125" customWidth="1"/>
    <col min="15617" max="15617" width="38.7109375" bestFit="1" customWidth="1"/>
    <col min="15618" max="15644" width="11.7109375" customWidth="1"/>
    <col min="15645" max="15646" width="12.7109375" customWidth="1"/>
    <col min="15647" max="15648" width="12.42578125" customWidth="1"/>
    <col min="15649" max="15650" width="12.7109375" customWidth="1"/>
    <col min="15651" max="15652" width="12.42578125" customWidth="1"/>
    <col min="15873" max="15873" width="38.7109375" bestFit="1" customWidth="1"/>
    <col min="15874" max="15900" width="11.7109375" customWidth="1"/>
    <col min="15901" max="15902" width="12.7109375" customWidth="1"/>
    <col min="15903" max="15904" width="12.42578125" customWidth="1"/>
    <col min="15905" max="15906" width="12.7109375" customWidth="1"/>
    <col min="15907" max="15908" width="12.42578125" customWidth="1"/>
    <col min="16129" max="16129" width="38.7109375" bestFit="1" customWidth="1"/>
    <col min="16130" max="16156" width="11.7109375" customWidth="1"/>
    <col min="16157" max="16158" width="12.7109375" customWidth="1"/>
    <col min="16159" max="16160" width="12.42578125" customWidth="1"/>
    <col min="16161" max="16162" width="12.7109375" customWidth="1"/>
    <col min="16163" max="16164" width="12.42578125" customWidth="1"/>
  </cols>
  <sheetData>
    <row r="1" spans="1:29" ht="25.15" customHeight="1" x14ac:dyDescent="0.25">
      <c r="A1" s="221" t="s">
        <v>55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18.75" x14ac:dyDescent="0.3">
      <c r="A2" s="220"/>
      <c r="B2" s="215">
        <v>2018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6"/>
      <c r="P2" s="213">
        <v>2019</v>
      </c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4"/>
    </row>
    <row r="3" spans="1:29" ht="18.75" x14ac:dyDescent="0.3">
      <c r="A3" s="220"/>
      <c r="B3" s="215" t="s">
        <v>30</v>
      </c>
      <c r="C3" s="216"/>
      <c r="D3" s="215" t="s">
        <v>34</v>
      </c>
      <c r="E3" s="216"/>
      <c r="F3" s="215" t="s">
        <v>35</v>
      </c>
      <c r="G3" s="216"/>
      <c r="H3" s="215" t="s">
        <v>39</v>
      </c>
      <c r="I3" s="216"/>
      <c r="J3" s="213" t="s">
        <v>40</v>
      </c>
      <c r="K3" s="216"/>
      <c r="L3" s="217" t="s">
        <v>44</v>
      </c>
      <c r="M3" s="218"/>
      <c r="N3" s="217">
        <v>2018</v>
      </c>
      <c r="O3" s="218"/>
      <c r="P3" s="215" t="s">
        <v>30</v>
      </c>
      <c r="Q3" s="216"/>
      <c r="R3" s="215" t="s">
        <v>34</v>
      </c>
      <c r="S3" s="216"/>
      <c r="T3" s="215" t="s">
        <v>35</v>
      </c>
      <c r="U3" s="216"/>
      <c r="V3" s="215" t="s">
        <v>39</v>
      </c>
      <c r="W3" s="216"/>
      <c r="X3" s="213" t="s">
        <v>40</v>
      </c>
      <c r="Y3" s="216"/>
      <c r="Z3" s="217" t="s">
        <v>44</v>
      </c>
      <c r="AA3" s="218"/>
      <c r="AB3" s="217">
        <v>2019</v>
      </c>
      <c r="AC3" s="219"/>
    </row>
    <row r="4" spans="1:29" ht="45" x14ac:dyDescent="0.25">
      <c r="A4" s="220"/>
      <c r="B4" s="158" t="s">
        <v>56</v>
      </c>
      <c r="C4" s="158" t="s">
        <v>57</v>
      </c>
      <c r="D4" s="158" t="s">
        <v>56</v>
      </c>
      <c r="E4" s="158" t="s">
        <v>57</v>
      </c>
      <c r="F4" s="158" t="s">
        <v>56</v>
      </c>
      <c r="G4" s="158" t="s">
        <v>57</v>
      </c>
      <c r="H4" s="158" t="s">
        <v>56</v>
      </c>
      <c r="I4" s="158" t="s">
        <v>57</v>
      </c>
      <c r="J4" s="158" t="s">
        <v>56</v>
      </c>
      <c r="K4" s="158" t="s">
        <v>57</v>
      </c>
      <c r="L4" s="158" t="s">
        <v>56</v>
      </c>
      <c r="M4" s="158" t="s">
        <v>57</v>
      </c>
      <c r="N4" s="158" t="s">
        <v>56</v>
      </c>
      <c r="O4" s="158" t="s">
        <v>57</v>
      </c>
      <c r="P4" s="158" t="s">
        <v>56</v>
      </c>
      <c r="Q4" s="158" t="s">
        <v>57</v>
      </c>
      <c r="R4" s="158" t="s">
        <v>56</v>
      </c>
      <c r="S4" s="158" t="s">
        <v>57</v>
      </c>
      <c r="T4" s="158" t="s">
        <v>56</v>
      </c>
      <c r="U4" s="158" t="s">
        <v>57</v>
      </c>
      <c r="V4" s="158" t="s">
        <v>56</v>
      </c>
      <c r="W4" s="158" t="s">
        <v>57</v>
      </c>
      <c r="X4" s="158" t="s">
        <v>56</v>
      </c>
      <c r="Y4" s="158" t="s">
        <v>57</v>
      </c>
      <c r="Z4" s="158" t="s">
        <v>56</v>
      </c>
      <c r="AA4" s="158" t="s">
        <v>57</v>
      </c>
      <c r="AB4" s="158" t="s">
        <v>56</v>
      </c>
      <c r="AC4" s="158" t="s">
        <v>57</v>
      </c>
    </row>
    <row r="5" spans="1:29" ht="18.75" x14ac:dyDescent="0.25">
      <c r="A5" s="199" t="s">
        <v>13</v>
      </c>
      <c r="L5" s="145"/>
      <c r="M5" s="145"/>
      <c r="N5" s="145"/>
      <c r="O5" s="145"/>
      <c r="Z5" s="145"/>
      <c r="AA5" s="145"/>
      <c r="AB5" s="145"/>
      <c r="AC5" s="192"/>
    </row>
    <row r="6" spans="1:29" ht="15.75" x14ac:dyDescent="0.25">
      <c r="A6" s="85" t="s">
        <v>1</v>
      </c>
      <c r="B6" s="107">
        <v>165.57499999999999</v>
      </c>
      <c r="C6" s="108">
        <v>160.464</v>
      </c>
      <c r="D6" s="107">
        <v>226.244</v>
      </c>
      <c r="E6" s="108">
        <v>168.779</v>
      </c>
      <c r="F6" s="107">
        <v>186.81100000000001</v>
      </c>
      <c r="G6" s="108">
        <v>162.43899999999999</v>
      </c>
      <c r="H6" s="107">
        <v>376.19099999999997</v>
      </c>
      <c r="I6" s="108">
        <v>182.55600000000001</v>
      </c>
      <c r="J6" s="107">
        <v>220.43100000000001</v>
      </c>
      <c r="K6" s="108">
        <v>164.03899999999999</v>
      </c>
      <c r="L6" s="107">
        <v>167.072</v>
      </c>
      <c r="M6" s="108">
        <v>161.316</v>
      </c>
      <c r="N6" s="107">
        <v>200.11099999999999</v>
      </c>
      <c r="O6" s="108">
        <v>163.07599999999999</v>
      </c>
      <c r="P6" s="107">
        <v>170.97399999999999</v>
      </c>
      <c r="Q6" s="108">
        <v>163.16499999999999</v>
      </c>
      <c r="R6" s="107">
        <v>246.26400000000001</v>
      </c>
      <c r="S6" s="108">
        <v>165.95400000000001</v>
      </c>
      <c r="T6" s="107">
        <v>194.751</v>
      </c>
      <c r="U6" s="108">
        <v>163.85900000000001</v>
      </c>
      <c r="V6" s="107">
        <v>323.50900000000001</v>
      </c>
      <c r="W6" s="108">
        <v>174.61500000000001</v>
      </c>
      <c r="X6" s="107">
        <v>214.20500000000001</v>
      </c>
      <c r="Y6" s="108">
        <v>165.06399999999999</v>
      </c>
      <c r="Z6" s="107">
        <v>171.52699999999999</v>
      </c>
      <c r="AA6" s="108">
        <v>158.46299999999999</v>
      </c>
      <c r="AB6" s="107">
        <v>197.98500000000001</v>
      </c>
      <c r="AC6" s="108">
        <v>162.744</v>
      </c>
    </row>
    <row r="7" spans="1:29" ht="15.75" x14ac:dyDescent="0.25">
      <c r="A7" s="86" t="s">
        <v>2</v>
      </c>
      <c r="B7" s="110">
        <v>190.08699999999999</v>
      </c>
      <c r="C7" s="111">
        <v>161.74199999999999</v>
      </c>
      <c r="D7" s="110">
        <v>212.55</v>
      </c>
      <c r="E7" s="111">
        <v>159.90100000000001</v>
      </c>
      <c r="F7" s="110">
        <v>201.108</v>
      </c>
      <c r="G7" s="111">
        <v>161.22200000000001</v>
      </c>
      <c r="H7" s="110">
        <v>240.00899999999999</v>
      </c>
      <c r="I7" s="111">
        <v>161.69499999999999</v>
      </c>
      <c r="J7" s="110">
        <v>212.434</v>
      </c>
      <c r="K7" s="111">
        <v>161.28200000000001</v>
      </c>
      <c r="L7" s="110">
        <v>223.33199999999999</v>
      </c>
      <c r="M7" s="111">
        <v>165.89400000000001</v>
      </c>
      <c r="N7" s="110">
        <v>215.76900000000001</v>
      </c>
      <c r="O7" s="111">
        <v>162.84399999999999</v>
      </c>
      <c r="P7" s="110">
        <v>201.071</v>
      </c>
      <c r="Q7" s="111">
        <v>164.846</v>
      </c>
      <c r="R7" s="110">
        <v>224.172</v>
      </c>
      <c r="S7" s="111">
        <v>164.66900000000001</v>
      </c>
      <c r="T7" s="110">
        <v>210.14699999999999</v>
      </c>
      <c r="U7" s="111">
        <v>164.79400000000001</v>
      </c>
      <c r="V7" s="110">
        <v>221.77699999999999</v>
      </c>
      <c r="W7" s="111">
        <v>161.32900000000001</v>
      </c>
      <c r="X7" s="110">
        <v>211.77</v>
      </c>
      <c r="Y7" s="111">
        <v>164.22800000000001</v>
      </c>
      <c r="Z7" s="110">
        <v>193.995</v>
      </c>
      <c r="AA7" s="111">
        <v>163.249</v>
      </c>
      <c r="AB7" s="110">
        <v>206.751</v>
      </c>
      <c r="AC7" s="111">
        <v>163.89699999999999</v>
      </c>
    </row>
    <row r="8" spans="1:29" ht="15.75" x14ac:dyDescent="0.25">
      <c r="A8" s="86" t="s">
        <v>3</v>
      </c>
      <c r="B8" s="110">
        <v>189.63800000000001</v>
      </c>
      <c r="C8" s="111">
        <v>170.346</v>
      </c>
      <c r="D8" s="110">
        <v>241.30799999999999</v>
      </c>
      <c r="E8" s="111">
        <v>181.34700000000001</v>
      </c>
      <c r="F8" s="110">
        <v>208.05500000000001</v>
      </c>
      <c r="G8" s="111">
        <v>173.196</v>
      </c>
      <c r="H8" s="110">
        <v>319.798</v>
      </c>
      <c r="I8" s="111">
        <v>218.79900000000001</v>
      </c>
      <c r="J8" s="110">
        <v>224.48599999999999</v>
      </c>
      <c r="K8" s="111">
        <v>177.149</v>
      </c>
      <c r="L8" s="110">
        <v>199.44499999999999</v>
      </c>
      <c r="M8" s="111">
        <v>170.369</v>
      </c>
      <c r="N8" s="110">
        <v>215.88900000000001</v>
      </c>
      <c r="O8" s="111">
        <v>174.751</v>
      </c>
      <c r="P8" s="110">
        <v>182.923</v>
      </c>
      <c r="Q8" s="111">
        <v>169.26400000000001</v>
      </c>
      <c r="R8" s="110">
        <v>248.71600000000001</v>
      </c>
      <c r="S8" s="111">
        <v>181.68600000000001</v>
      </c>
      <c r="T8" s="110">
        <v>206.523</v>
      </c>
      <c r="U8" s="111">
        <v>172.535</v>
      </c>
      <c r="V8" s="110">
        <v>271.72199999999998</v>
      </c>
      <c r="W8" s="111">
        <v>191.09700000000001</v>
      </c>
      <c r="X8" s="110">
        <v>212.584</v>
      </c>
      <c r="Y8" s="111">
        <v>174.673</v>
      </c>
      <c r="Z8" s="110">
        <v>202.499</v>
      </c>
      <c r="AA8" s="111">
        <v>166.91800000000001</v>
      </c>
      <c r="AB8" s="110">
        <v>209.43600000000001</v>
      </c>
      <c r="AC8" s="111">
        <v>171.94399999999999</v>
      </c>
    </row>
    <row r="9" spans="1:29" ht="15.75" x14ac:dyDescent="0.25">
      <c r="A9" s="86" t="s">
        <v>4</v>
      </c>
      <c r="B9" s="110">
        <v>188.95699999999999</v>
      </c>
      <c r="C9" s="111">
        <v>158.69200000000001</v>
      </c>
      <c r="D9" s="110">
        <v>240.34899999999999</v>
      </c>
      <c r="E9" s="111">
        <v>163.41300000000001</v>
      </c>
      <c r="F9" s="110">
        <v>211.387</v>
      </c>
      <c r="G9" s="111">
        <v>159.774</v>
      </c>
      <c r="H9" s="110">
        <v>271.23500000000001</v>
      </c>
      <c r="I9" s="111">
        <v>165.20099999999999</v>
      </c>
      <c r="J9" s="110">
        <v>228.38200000000001</v>
      </c>
      <c r="K9" s="111">
        <v>160.34</v>
      </c>
      <c r="L9" s="110">
        <v>201.255</v>
      </c>
      <c r="M9" s="111">
        <v>158.16</v>
      </c>
      <c r="N9" s="110">
        <v>221.89699999999999</v>
      </c>
      <c r="O9" s="111">
        <v>159.55799999999999</v>
      </c>
      <c r="P9" s="110">
        <v>194.35300000000001</v>
      </c>
      <c r="Q9" s="111">
        <v>157.73699999999999</v>
      </c>
      <c r="R9" s="110">
        <v>230.48099999999999</v>
      </c>
      <c r="S9" s="111">
        <v>159.65799999999999</v>
      </c>
      <c r="T9" s="110">
        <v>211.596</v>
      </c>
      <c r="U9" s="111">
        <v>158.20699999999999</v>
      </c>
      <c r="V9" s="110">
        <v>259.08499999999998</v>
      </c>
      <c r="W9" s="111">
        <v>163.09299999999999</v>
      </c>
      <c r="X9" s="110">
        <v>225.28899999999999</v>
      </c>
      <c r="Y9" s="111">
        <v>158.815</v>
      </c>
      <c r="Z9" s="110">
        <v>201.19</v>
      </c>
      <c r="AA9" s="111">
        <v>159.58500000000001</v>
      </c>
      <c r="AB9" s="110">
        <v>216.05799999999999</v>
      </c>
      <c r="AC9" s="111">
        <v>159.08000000000001</v>
      </c>
    </row>
    <row r="10" spans="1:29" ht="15.75" x14ac:dyDescent="0.25">
      <c r="A10" s="86" t="s">
        <v>5</v>
      </c>
      <c r="B10" s="110">
        <v>200.34</v>
      </c>
      <c r="C10" s="111">
        <v>166.958</v>
      </c>
      <c r="D10" s="110">
        <v>208.422</v>
      </c>
      <c r="E10" s="111">
        <v>178.42500000000001</v>
      </c>
      <c r="F10" s="110">
        <v>202.93</v>
      </c>
      <c r="G10" s="111">
        <v>170.34200000000001</v>
      </c>
      <c r="H10" s="110">
        <v>364.1</v>
      </c>
      <c r="I10" s="111">
        <v>185.84700000000001</v>
      </c>
      <c r="J10" s="110">
        <v>223.76900000000001</v>
      </c>
      <c r="K10" s="111">
        <v>172.03299999999999</v>
      </c>
      <c r="L10" s="110">
        <v>200.48599999999999</v>
      </c>
      <c r="M10" s="111">
        <v>171.43199999999999</v>
      </c>
      <c r="N10" s="110">
        <v>215.83</v>
      </c>
      <c r="O10" s="111">
        <v>171.84399999999999</v>
      </c>
      <c r="P10" s="110">
        <v>196.547</v>
      </c>
      <c r="Q10" s="111">
        <v>173.82</v>
      </c>
      <c r="R10" s="110">
        <v>214.19900000000001</v>
      </c>
      <c r="S10" s="111">
        <v>179.84899999999999</v>
      </c>
      <c r="T10" s="110">
        <v>201.88</v>
      </c>
      <c r="U10" s="111">
        <v>175.57300000000001</v>
      </c>
      <c r="V10" s="110">
        <v>251.108</v>
      </c>
      <c r="W10" s="111">
        <v>181.87</v>
      </c>
      <c r="X10" s="110">
        <v>208.27699999999999</v>
      </c>
      <c r="Y10" s="111">
        <v>176.56100000000001</v>
      </c>
      <c r="Z10" s="110">
        <v>202.864</v>
      </c>
      <c r="AA10" s="111">
        <v>173.09100000000001</v>
      </c>
      <c r="AB10" s="110">
        <v>206.48599999999999</v>
      </c>
      <c r="AC10" s="111">
        <v>175.40199999999999</v>
      </c>
    </row>
    <row r="11" spans="1:29" ht="15.75" x14ac:dyDescent="0.25">
      <c r="A11" s="86" t="s">
        <v>6</v>
      </c>
      <c r="B11" s="110">
        <v>208.578</v>
      </c>
      <c r="C11" s="111">
        <v>171.74100000000001</v>
      </c>
      <c r="D11" s="110">
        <v>263.529</v>
      </c>
      <c r="E11" s="111">
        <v>182.714</v>
      </c>
      <c r="F11" s="110">
        <v>225.97399999999999</v>
      </c>
      <c r="G11" s="111">
        <v>174.68799999999999</v>
      </c>
      <c r="H11" s="110">
        <v>391.36399999999998</v>
      </c>
      <c r="I11" s="111">
        <v>199.739</v>
      </c>
      <c r="J11" s="110">
        <v>257.52600000000001</v>
      </c>
      <c r="K11" s="111">
        <v>177.18799999999999</v>
      </c>
      <c r="L11" s="110">
        <v>255.00299999999999</v>
      </c>
      <c r="M11" s="111">
        <v>176.875</v>
      </c>
      <c r="N11" s="110">
        <v>256.59300000000002</v>
      </c>
      <c r="O11" s="111">
        <v>177.08</v>
      </c>
      <c r="P11" s="110">
        <v>246.89</v>
      </c>
      <c r="Q11" s="111">
        <v>175.673</v>
      </c>
      <c r="R11" s="110">
        <v>355.77300000000002</v>
      </c>
      <c r="S11" s="111">
        <v>184.88</v>
      </c>
      <c r="T11" s="110">
        <v>299.72300000000001</v>
      </c>
      <c r="U11" s="111">
        <v>178.18700000000001</v>
      </c>
      <c r="V11" s="110">
        <v>378.93700000000001</v>
      </c>
      <c r="W11" s="111">
        <v>189.50399999999999</v>
      </c>
      <c r="X11" s="110">
        <v>318.18900000000002</v>
      </c>
      <c r="Y11" s="111">
        <v>179.66399999999999</v>
      </c>
      <c r="Z11" s="110">
        <v>270.88900000000001</v>
      </c>
      <c r="AA11" s="111">
        <v>177.136</v>
      </c>
      <c r="AB11" s="110">
        <v>305.529</v>
      </c>
      <c r="AC11" s="111">
        <v>178.81200000000001</v>
      </c>
    </row>
    <row r="12" spans="1:29" ht="15.75" x14ac:dyDescent="0.25">
      <c r="A12" s="86" t="s">
        <v>7</v>
      </c>
      <c r="B12" s="110">
        <v>192.399</v>
      </c>
      <c r="C12" s="111">
        <v>168.79599999999999</v>
      </c>
      <c r="D12" s="110">
        <v>219.31899999999999</v>
      </c>
      <c r="E12" s="111">
        <v>170.24299999999999</v>
      </c>
      <c r="F12" s="110">
        <v>201.654</v>
      </c>
      <c r="G12" s="111">
        <v>169.26400000000001</v>
      </c>
      <c r="H12" s="110">
        <v>268.82299999999998</v>
      </c>
      <c r="I12" s="111">
        <v>177.239</v>
      </c>
      <c r="J12" s="110">
        <v>212.62799999999999</v>
      </c>
      <c r="K12" s="111">
        <v>170.34</v>
      </c>
      <c r="L12" s="110">
        <v>185.55799999999999</v>
      </c>
      <c r="M12" s="111">
        <v>168.63800000000001</v>
      </c>
      <c r="N12" s="110">
        <v>203.625</v>
      </c>
      <c r="O12" s="111">
        <v>169.74799999999999</v>
      </c>
      <c r="P12" s="110">
        <v>195.40700000000001</v>
      </c>
      <c r="Q12" s="111">
        <v>169.70500000000001</v>
      </c>
      <c r="R12" s="110">
        <v>240.35599999999999</v>
      </c>
      <c r="S12" s="111">
        <v>172.547</v>
      </c>
      <c r="T12" s="110">
        <v>211.72200000000001</v>
      </c>
      <c r="U12" s="111">
        <v>170.608</v>
      </c>
      <c r="V12" s="110">
        <v>255.52699999999999</v>
      </c>
      <c r="W12" s="111">
        <v>177.46700000000001</v>
      </c>
      <c r="X12" s="110">
        <v>219.05799999999999</v>
      </c>
      <c r="Y12" s="111">
        <v>171.678</v>
      </c>
      <c r="Z12" s="110">
        <v>193.12200000000001</v>
      </c>
      <c r="AA12" s="111">
        <v>169.84</v>
      </c>
      <c r="AB12" s="110">
        <v>211.001</v>
      </c>
      <c r="AC12" s="111">
        <v>171.08199999999999</v>
      </c>
    </row>
    <row r="13" spans="1:29" ht="16.5" thickBot="1" x14ac:dyDescent="0.3">
      <c r="A13" s="99" t="s">
        <v>8</v>
      </c>
      <c r="B13" s="112">
        <v>194.66900000000001</v>
      </c>
      <c r="C13" s="113">
        <v>165.012</v>
      </c>
      <c r="D13" s="112">
        <v>218.94200000000001</v>
      </c>
      <c r="E13" s="113">
        <v>162.28299999999999</v>
      </c>
      <c r="F13" s="112">
        <v>203.751</v>
      </c>
      <c r="G13" s="113">
        <v>164.304</v>
      </c>
      <c r="H13" s="112">
        <v>232.768</v>
      </c>
      <c r="I13" s="113">
        <v>160.649</v>
      </c>
      <c r="J13" s="112">
        <v>207.26499999999999</v>
      </c>
      <c r="K13" s="113">
        <v>153.999</v>
      </c>
      <c r="L13" s="112">
        <v>188.39500000000001</v>
      </c>
      <c r="M13" s="113">
        <v>164.95699999999999</v>
      </c>
      <c r="N13" s="112">
        <v>203.50200000000001</v>
      </c>
      <c r="O13" s="113">
        <v>164.21899999999999</v>
      </c>
      <c r="P13" s="112">
        <v>199.53399999999999</v>
      </c>
      <c r="Q13" s="113">
        <v>164.125</v>
      </c>
      <c r="R13" s="112">
        <v>253.66800000000001</v>
      </c>
      <c r="S13" s="113">
        <v>167.77699999999999</v>
      </c>
      <c r="T13" s="112">
        <v>219.73599999999999</v>
      </c>
      <c r="U13" s="113">
        <v>165.12299999999999</v>
      </c>
      <c r="V13" s="112">
        <v>226.20400000000001</v>
      </c>
      <c r="W13" s="113">
        <v>160.12700000000001</v>
      </c>
      <c r="X13" s="112">
        <v>221.24100000000001</v>
      </c>
      <c r="Y13" s="113">
        <v>164.33099999999999</v>
      </c>
      <c r="Z13" s="112">
        <v>208.05</v>
      </c>
      <c r="AA13" s="113">
        <v>163.30000000000001</v>
      </c>
      <c r="AB13" s="112">
        <v>217.28299999999999</v>
      </c>
      <c r="AC13" s="113">
        <v>163.983</v>
      </c>
    </row>
    <row r="14" spans="1:29" ht="16.5" thickBot="1" x14ac:dyDescent="0.3">
      <c r="A14" s="97" t="s">
        <v>79</v>
      </c>
      <c r="B14" s="149">
        <v>192.81299999999999</v>
      </c>
      <c r="C14" s="150">
        <v>165.28800000000001</v>
      </c>
      <c r="D14" s="149">
        <v>223.23400000000001</v>
      </c>
      <c r="E14" s="150">
        <v>170.11099999999999</v>
      </c>
      <c r="F14" s="149">
        <v>204.73099999999999</v>
      </c>
      <c r="G14" s="150">
        <v>166.607</v>
      </c>
      <c r="H14" s="149">
        <v>263.06</v>
      </c>
      <c r="I14" s="150">
        <v>176.506</v>
      </c>
      <c r="J14" s="149">
        <v>217.91800000000001</v>
      </c>
      <c r="K14" s="150">
        <v>167.71899999999999</v>
      </c>
      <c r="L14" s="149">
        <v>201.285</v>
      </c>
      <c r="M14" s="150">
        <v>166.87899999999999</v>
      </c>
      <c r="N14" s="149">
        <v>212.72200000000001</v>
      </c>
      <c r="O14" s="150">
        <v>167.43</v>
      </c>
      <c r="P14" s="149">
        <v>199.54</v>
      </c>
      <c r="Q14" s="150">
        <v>167.1</v>
      </c>
      <c r="R14" s="149">
        <v>249.12200000000001</v>
      </c>
      <c r="S14" s="150">
        <v>171.75299999999999</v>
      </c>
      <c r="T14" s="149">
        <v>218.685</v>
      </c>
      <c r="U14" s="150">
        <v>168.39699999999999</v>
      </c>
      <c r="V14" s="149">
        <v>252.48099999999999</v>
      </c>
      <c r="W14" s="150">
        <v>172.6</v>
      </c>
      <c r="X14" s="149">
        <v>225.249</v>
      </c>
      <c r="Y14" s="150">
        <v>169.00299999999999</v>
      </c>
      <c r="Z14" s="149">
        <v>204.18</v>
      </c>
      <c r="AA14" s="150">
        <v>166.11600000000001</v>
      </c>
      <c r="AB14" s="149">
        <v>218.7</v>
      </c>
      <c r="AC14" s="150">
        <v>168.02699999999999</v>
      </c>
    </row>
    <row r="15" spans="1:29" ht="18.75" x14ac:dyDescent="0.25">
      <c r="A15" s="200" t="s">
        <v>14</v>
      </c>
      <c r="L15" s="145"/>
      <c r="M15" s="145"/>
      <c r="N15" s="145"/>
      <c r="O15" s="145"/>
      <c r="Z15" s="145"/>
      <c r="AA15" s="145"/>
      <c r="AB15" s="145"/>
      <c r="AC15" s="192"/>
    </row>
    <row r="16" spans="1:29" ht="15.75" x14ac:dyDescent="0.25">
      <c r="A16" s="85" t="s">
        <v>16</v>
      </c>
      <c r="B16" s="114">
        <v>194.124</v>
      </c>
      <c r="C16" s="115">
        <v>164.518</v>
      </c>
      <c r="D16" s="114">
        <v>264.79899999999998</v>
      </c>
      <c r="E16" s="115">
        <v>168.21100000000001</v>
      </c>
      <c r="F16" s="114">
        <v>219.19800000000001</v>
      </c>
      <c r="G16" s="115">
        <v>165.52799999999999</v>
      </c>
      <c r="H16" s="114">
        <v>337.58199999999999</v>
      </c>
      <c r="I16" s="115">
        <v>176.27099999999999</v>
      </c>
      <c r="J16" s="114">
        <v>249.506</v>
      </c>
      <c r="K16" s="115">
        <v>166.80500000000001</v>
      </c>
      <c r="L16" s="114">
        <v>187.94900000000001</v>
      </c>
      <c r="M16" s="115">
        <v>163.828</v>
      </c>
      <c r="N16" s="109">
        <v>232.45599999999999</v>
      </c>
      <c r="O16" s="108">
        <v>165.8</v>
      </c>
      <c r="P16" s="114">
        <v>199.21</v>
      </c>
      <c r="Q16" s="115">
        <v>164.06200000000001</v>
      </c>
      <c r="R16" s="114">
        <v>258.85399999999998</v>
      </c>
      <c r="S16" s="115">
        <v>167.767</v>
      </c>
      <c r="T16" s="114">
        <v>221.768</v>
      </c>
      <c r="U16" s="115">
        <v>165.142</v>
      </c>
      <c r="V16" s="114">
        <v>319.27199999999999</v>
      </c>
      <c r="W16" s="115">
        <v>177.245</v>
      </c>
      <c r="X16" s="114">
        <v>245.75200000000001</v>
      </c>
      <c r="Y16" s="115">
        <v>166.84100000000001</v>
      </c>
      <c r="Z16" s="114">
        <v>188.20400000000001</v>
      </c>
      <c r="AA16" s="115">
        <v>163.798</v>
      </c>
      <c r="AB16" s="109">
        <v>230.11099999999999</v>
      </c>
      <c r="AC16" s="108">
        <v>165.822</v>
      </c>
    </row>
    <row r="17" spans="1:29" ht="16.5" thickBot="1" x14ac:dyDescent="0.3">
      <c r="A17" s="86" t="s">
        <v>46</v>
      </c>
      <c r="B17" s="116" t="s">
        <v>0</v>
      </c>
      <c r="C17" s="117">
        <v>361.06400000000002</v>
      </c>
      <c r="D17" s="116" t="s">
        <v>0</v>
      </c>
      <c r="E17" s="117">
        <v>341.97</v>
      </c>
      <c r="F17" s="116" t="s">
        <v>0</v>
      </c>
      <c r="G17" s="117">
        <v>356.99099999999999</v>
      </c>
      <c r="H17" s="116" t="s">
        <v>0</v>
      </c>
      <c r="I17" s="117">
        <v>286.50599999999997</v>
      </c>
      <c r="J17" s="116" t="s">
        <v>0</v>
      </c>
      <c r="K17" s="117">
        <v>355.74700000000001</v>
      </c>
      <c r="L17" s="116" t="s">
        <v>0</v>
      </c>
      <c r="M17" s="117">
        <v>325.37799999999999</v>
      </c>
      <c r="N17" s="147" t="s">
        <v>0</v>
      </c>
      <c r="O17" s="146">
        <v>344.30099999999999</v>
      </c>
      <c r="P17" s="147" t="s">
        <v>0</v>
      </c>
      <c r="Q17" s="117">
        <v>350.02100000000002</v>
      </c>
      <c r="R17" s="147" t="s">
        <v>0</v>
      </c>
      <c r="S17" s="117">
        <v>333.15499999999997</v>
      </c>
      <c r="T17" s="147" t="s">
        <v>0</v>
      </c>
      <c r="U17" s="117">
        <v>346.75400000000002</v>
      </c>
      <c r="V17" s="147" t="s">
        <v>0</v>
      </c>
      <c r="W17" s="117" t="s">
        <v>0</v>
      </c>
      <c r="X17" s="147" t="s">
        <v>0</v>
      </c>
      <c r="Y17" s="117">
        <v>345.58100000000002</v>
      </c>
      <c r="Z17" s="147" t="s">
        <v>0</v>
      </c>
      <c r="AA17" s="117">
        <v>287.59399999999999</v>
      </c>
      <c r="AB17" s="147" t="s">
        <v>0</v>
      </c>
      <c r="AC17" s="146">
        <v>322.71100000000001</v>
      </c>
    </row>
    <row r="18" spans="1:29" ht="16.5" thickBot="1" x14ac:dyDescent="0.3">
      <c r="A18" s="159" t="s">
        <v>80</v>
      </c>
      <c r="B18" s="152">
        <v>194.124</v>
      </c>
      <c r="C18" s="153">
        <v>168.852</v>
      </c>
      <c r="D18" s="152">
        <v>264.79899999999998</v>
      </c>
      <c r="E18" s="153">
        <v>170.989</v>
      </c>
      <c r="F18" s="152">
        <v>219.19800000000001</v>
      </c>
      <c r="G18" s="153">
        <v>169.43299999999999</v>
      </c>
      <c r="H18" s="152">
        <v>337.58199999999999</v>
      </c>
      <c r="I18" s="153">
        <v>176.57599999999999</v>
      </c>
      <c r="J18" s="152">
        <v>249.506</v>
      </c>
      <c r="K18" s="153">
        <v>170.26900000000001</v>
      </c>
      <c r="L18" s="152">
        <v>187.94900000000001</v>
      </c>
      <c r="M18" s="153">
        <v>167.333</v>
      </c>
      <c r="N18" s="151">
        <v>232.45599999999999</v>
      </c>
      <c r="O18" s="150">
        <v>169.27600000000001</v>
      </c>
      <c r="P18" s="152">
        <v>199.21</v>
      </c>
      <c r="Q18" s="153">
        <v>168.82400000000001</v>
      </c>
      <c r="R18" s="152">
        <v>258.85399999999998</v>
      </c>
      <c r="S18" s="153">
        <v>170.26599999999999</v>
      </c>
      <c r="T18" s="152">
        <v>221.768</v>
      </c>
      <c r="U18" s="153">
        <v>169.24100000000001</v>
      </c>
      <c r="V18" s="152">
        <v>319.27199999999999</v>
      </c>
      <c r="W18" s="153">
        <v>177.245</v>
      </c>
      <c r="X18" s="152">
        <v>245.75200000000001</v>
      </c>
      <c r="Y18" s="153">
        <v>170.47300000000001</v>
      </c>
      <c r="Z18" s="152">
        <v>188.20400000000001</v>
      </c>
      <c r="AA18" s="153">
        <v>167.03299999999999</v>
      </c>
      <c r="AB18" s="151">
        <v>230.11099999999999</v>
      </c>
      <c r="AC18" s="150">
        <v>169.31700000000001</v>
      </c>
    </row>
    <row r="19" spans="1:29" ht="18.75" x14ac:dyDescent="0.25">
      <c r="A19" s="200" t="s">
        <v>15</v>
      </c>
      <c r="L19" s="145"/>
      <c r="M19" s="145"/>
      <c r="N19" s="145"/>
      <c r="O19" s="145"/>
      <c r="Z19" s="145"/>
      <c r="AA19" s="145"/>
      <c r="AB19" s="145"/>
      <c r="AC19" s="193"/>
    </row>
    <row r="20" spans="1:29" ht="16.5" thickBot="1" x14ac:dyDescent="0.3">
      <c r="A20" s="100" t="s">
        <v>21</v>
      </c>
      <c r="B20" s="118">
        <v>189.69200000000001</v>
      </c>
      <c r="C20" s="119">
        <v>175.88499999999999</v>
      </c>
      <c r="D20" s="118">
        <v>169.90100000000001</v>
      </c>
      <c r="E20" s="119">
        <v>177.25200000000001</v>
      </c>
      <c r="F20" s="118">
        <v>183.47800000000001</v>
      </c>
      <c r="G20" s="119">
        <v>176.31899999999999</v>
      </c>
      <c r="H20" s="118">
        <v>186.226</v>
      </c>
      <c r="I20" s="119">
        <v>184.762</v>
      </c>
      <c r="J20" s="118">
        <v>183.852</v>
      </c>
      <c r="K20" s="119">
        <v>177.578</v>
      </c>
      <c r="L20" s="118">
        <v>194.679</v>
      </c>
      <c r="M20" s="119">
        <v>178.452</v>
      </c>
      <c r="N20" s="118">
        <v>187.58500000000001</v>
      </c>
      <c r="O20" s="119">
        <v>177.85400000000001</v>
      </c>
      <c r="P20" s="118">
        <v>188.911</v>
      </c>
      <c r="Q20" s="119">
        <v>177.37200000000001</v>
      </c>
      <c r="R20" s="118">
        <v>210.05799999999999</v>
      </c>
      <c r="S20" s="119">
        <v>179.61</v>
      </c>
      <c r="T20" s="118">
        <v>195.822</v>
      </c>
      <c r="U20" s="119">
        <v>178.15</v>
      </c>
      <c r="V20" s="118">
        <v>181.03800000000001</v>
      </c>
      <c r="W20" s="119">
        <v>183.26900000000001</v>
      </c>
      <c r="X20" s="118">
        <v>193.964</v>
      </c>
      <c r="Y20" s="119">
        <v>179.01900000000001</v>
      </c>
      <c r="Z20" s="118">
        <v>175.18899999999999</v>
      </c>
      <c r="AA20" s="119">
        <v>177.24</v>
      </c>
      <c r="AB20" s="118">
        <v>187.626</v>
      </c>
      <c r="AC20" s="194">
        <v>178.45400000000001</v>
      </c>
    </row>
    <row r="21" spans="1:29" ht="16.5" thickBot="1" x14ac:dyDescent="0.3">
      <c r="A21" s="97" t="s">
        <v>81</v>
      </c>
      <c r="B21" s="154">
        <v>189.69200000000001</v>
      </c>
      <c r="C21" s="155">
        <v>175.88499999999999</v>
      </c>
      <c r="D21" s="154">
        <v>169.90100000000001</v>
      </c>
      <c r="E21" s="155">
        <v>177.25200000000001</v>
      </c>
      <c r="F21" s="154">
        <v>183.47800000000001</v>
      </c>
      <c r="G21" s="155">
        <v>176.31899999999999</v>
      </c>
      <c r="H21" s="154">
        <v>186.226</v>
      </c>
      <c r="I21" s="155">
        <v>184.762</v>
      </c>
      <c r="J21" s="154">
        <v>183.852</v>
      </c>
      <c r="K21" s="155">
        <v>177.578</v>
      </c>
      <c r="L21" s="154">
        <v>194.679</v>
      </c>
      <c r="M21" s="155">
        <v>178.452</v>
      </c>
      <c r="N21" s="154">
        <v>187.58500000000001</v>
      </c>
      <c r="O21" s="155">
        <v>177.85400000000001</v>
      </c>
      <c r="P21" s="154">
        <v>188.911</v>
      </c>
      <c r="Q21" s="155">
        <v>177.37200000000001</v>
      </c>
      <c r="R21" s="154">
        <v>210.05799999999999</v>
      </c>
      <c r="S21" s="155">
        <v>179.61</v>
      </c>
      <c r="T21" s="154">
        <v>195.822</v>
      </c>
      <c r="U21" s="155">
        <v>178.15</v>
      </c>
      <c r="V21" s="154">
        <v>181.03800000000001</v>
      </c>
      <c r="W21" s="155">
        <v>183.26900000000001</v>
      </c>
      <c r="X21" s="154">
        <v>193.964</v>
      </c>
      <c r="Y21" s="155">
        <v>179.01900000000001</v>
      </c>
      <c r="Z21" s="154">
        <v>175.18899999999999</v>
      </c>
      <c r="AA21" s="155">
        <v>177.24</v>
      </c>
      <c r="AB21" s="154">
        <v>187.626</v>
      </c>
      <c r="AC21" s="155">
        <v>178.45400000000001</v>
      </c>
    </row>
    <row r="22" spans="1:29" ht="16.5" thickBot="1" x14ac:dyDescent="0.3">
      <c r="A22" s="160" t="s">
        <v>82</v>
      </c>
      <c r="B22" s="156">
        <v>192.828</v>
      </c>
      <c r="C22" s="157">
        <v>166.184</v>
      </c>
      <c r="D22" s="156">
        <v>224.958</v>
      </c>
      <c r="E22" s="157">
        <v>170.684</v>
      </c>
      <c r="F22" s="156">
        <v>205.267</v>
      </c>
      <c r="G22" s="157">
        <v>167.42599999999999</v>
      </c>
      <c r="H22" s="156">
        <v>268.45100000000002</v>
      </c>
      <c r="I22" s="157">
        <v>177.197</v>
      </c>
      <c r="J22" s="156">
        <v>219.571</v>
      </c>
      <c r="K22" s="157">
        <v>168.55</v>
      </c>
      <c r="L22" s="156">
        <v>200.25399999999999</v>
      </c>
      <c r="M22" s="157">
        <v>167.57</v>
      </c>
      <c r="N22" s="156">
        <v>213.572</v>
      </c>
      <c r="O22" s="157">
        <v>168.21600000000001</v>
      </c>
      <c r="P22" s="156">
        <v>199.226</v>
      </c>
      <c r="Q22" s="157">
        <v>167.863</v>
      </c>
      <c r="R22" s="156">
        <v>248.989</v>
      </c>
      <c r="S22" s="157">
        <v>172.28299999999999</v>
      </c>
      <c r="T22" s="156">
        <v>218.339</v>
      </c>
      <c r="U22" s="157">
        <v>169.119</v>
      </c>
      <c r="V22" s="156">
        <v>257.904</v>
      </c>
      <c r="W22" s="157">
        <v>173.79900000000001</v>
      </c>
      <c r="X22" s="156">
        <v>226.12</v>
      </c>
      <c r="Y22" s="157">
        <v>169.8</v>
      </c>
      <c r="Z22" s="156">
        <v>202.37700000000001</v>
      </c>
      <c r="AA22" s="157">
        <v>166.893</v>
      </c>
      <c r="AB22" s="156">
        <v>218.79599999999999</v>
      </c>
      <c r="AC22" s="157">
        <v>168.828</v>
      </c>
    </row>
    <row r="23" spans="1:29" ht="15.75" x14ac:dyDescent="0.25">
      <c r="A23" s="161" t="s">
        <v>83</v>
      </c>
      <c r="B23" s="120" t="s">
        <v>0</v>
      </c>
      <c r="C23" s="122">
        <v>174.4</v>
      </c>
      <c r="D23" s="120" t="s">
        <v>0</v>
      </c>
      <c r="E23" s="148">
        <v>173.16</v>
      </c>
      <c r="F23" s="120" t="s">
        <v>0</v>
      </c>
      <c r="G23" s="121">
        <v>173.97</v>
      </c>
      <c r="H23" s="120" t="s">
        <v>0</v>
      </c>
      <c r="I23" s="148">
        <v>172.14</v>
      </c>
      <c r="J23" s="120" t="s">
        <v>0</v>
      </c>
      <c r="K23" s="121">
        <v>173.98</v>
      </c>
      <c r="L23" s="120" t="s">
        <v>0</v>
      </c>
      <c r="M23" s="122">
        <v>174.06</v>
      </c>
      <c r="N23" s="120" t="s">
        <v>0</v>
      </c>
      <c r="O23" s="122">
        <v>174</v>
      </c>
      <c r="P23" s="120" t="s">
        <v>0</v>
      </c>
      <c r="Q23" s="122">
        <v>174.34</v>
      </c>
      <c r="R23" s="120" t="s">
        <v>0</v>
      </c>
      <c r="S23" s="148">
        <v>173.26</v>
      </c>
      <c r="T23" s="120" t="s">
        <v>0</v>
      </c>
      <c r="U23" s="121">
        <v>173.95</v>
      </c>
      <c r="V23" s="120" t="s">
        <v>0</v>
      </c>
      <c r="W23" s="148">
        <v>173.54</v>
      </c>
      <c r="X23" s="120" t="s">
        <v>0</v>
      </c>
      <c r="Y23" s="121">
        <v>173.9</v>
      </c>
      <c r="Z23" s="120" t="s">
        <v>0</v>
      </c>
      <c r="AA23" s="122">
        <v>174.04</v>
      </c>
      <c r="AB23" s="120" t="s">
        <v>0</v>
      </c>
      <c r="AC23" s="122">
        <v>173.95</v>
      </c>
    </row>
    <row r="27" spans="1:29" x14ac:dyDescent="0.25">
      <c r="I27" s="123"/>
      <c r="W27" s="123"/>
    </row>
  </sheetData>
  <mergeCells count="18">
    <mergeCell ref="A1:AC1"/>
    <mergeCell ref="B2:O2"/>
    <mergeCell ref="N3:O3"/>
    <mergeCell ref="D3:E3"/>
    <mergeCell ref="F3:G3"/>
    <mergeCell ref="H3:I3"/>
    <mergeCell ref="J3:K3"/>
    <mergeCell ref="L3:M3"/>
    <mergeCell ref="A2:A4"/>
    <mergeCell ref="B3:C3"/>
    <mergeCell ref="P2:AC2"/>
    <mergeCell ref="P3:Q3"/>
    <mergeCell ref="R3:S3"/>
    <mergeCell ref="T3:U3"/>
    <mergeCell ref="V3:W3"/>
    <mergeCell ref="X3:Y3"/>
    <mergeCell ref="Z3:AA3"/>
    <mergeCell ref="AB3:AC3"/>
  </mergeCells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Y23" sqref="Y23"/>
    </sheetView>
  </sheetViews>
  <sheetFormatPr defaultRowHeight="15" x14ac:dyDescent="0.25"/>
  <cols>
    <col min="1" max="1" width="25.140625" bestFit="1" customWidth="1"/>
    <col min="4" max="4" width="9.85546875" bestFit="1" customWidth="1"/>
    <col min="6" max="6" width="9.140625" customWidth="1"/>
    <col min="7" max="7" width="9.85546875" bestFit="1" customWidth="1"/>
    <col min="10" max="10" width="9.85546875" bestFit="1" customWidth="1"/>
    <col min="13" max="13" width="9.85546875" bestFit="1" customWidth="1"/>
    <col min="16" max="16" width="9.85546875" bestFit="1" customWidth="1"/>
    <col min="17" max="18" width="9.140625" customWidth="1"/>
    <col min="19" max="19" width="9.85546875" bestFit="1" customWidth="1"/>
    <col min="20" max="21" width="9.140625" customWidth="1"/>
    <col min="22" max="22" width="9.85546875" bestFit="1" customWidth="1"/>
    <col min="25" max="25" width="10.28515625" bestFit="1" customWidth="1"/>
    <col min="27" max="27" width="9.140625" customWidth="1"/>
    <col min="28" max="28" width="10.28515625" bestFit="1" customWidth="1"/>
    <col min="31" max="31" width="10.28515625" bestFit="1" customWidth="1"/>
    <col min="34" max="34" width="10.28515625" bestFit="1" customWidth="1"/>
    <col min="37" max="37" width="10.28515625" bestFit="1" customWidth="1"/>
    <col min="38" max="39" width="9.140625" customWidth="1"/>
    <col min="40" max="40" width="10.28515625" bestFit="1" customWidth="1"/>
    <col min="41" max="42" width="9.140625" customWidth="1"/>
    <col min="43" max="43" width="10.28515625" bestFit="1" customWidth="1"/>
    <col min="44" max="44" width="10.42578125" customWidth="1"/>
    <col min="45" max="45" width="10" customWidth="1"/>
    <col min="46" max="46" width="10.140625" customWidth="1"/>
    <col min="47" max="47" width="10.42578125" customWidth="1"/>
    <col min="48" max="48" width="10" customWidth="1"/>
    <col min="49" max="49" width="10.140625" customWidth="1"/>
    <col min="257" max="257" width="24.42578125" bestFit="1" customWidth="1"/>
    <col min="258" max="258" width="9.5703125" customWidth="1"/>
    <col min="259" max="266" width="8.7109375" customWidth="1"/>
    <col min="267" max="278" width="9.140625" customWidth="1"/>
    <col min="281" max="281" width="9.140625" customWidth="1"/>
    <col min="283" max="284" width="9.140625" customWidth="1"/>
    <col min="290" max="290" width="9.140625" customWidth="1"/>
    <col min="293" max="299" width="9.140625" customWidth="1"/>
    <col min="300" max="300" width="10.42578125" customWidth="1"/>
    <col min="301" max="301" width="10" customWidth="1"/>
    <col min="302" max="302" width="10.140625" customWidth="1"/>
    <col min="303" max="303" width="10.42578125" customWidth="1"/>
    <col min="304" max="304" width="10" customWidth="1"/>
    <col min="305" max="305" width="10.140625" customWidth="1"/>
    <col min="513" max="513" width="24.42578125" bestFit="1" customWidth="1"/>
    <col min="514" max="514" width="9.5703125" customWidth="1"/>
    <col min="515" max="522" width="8.7109375" customWidth="1"/>
    <col min="523" max="534" width="9.140625" customWidth="1"/>
    <col min="537" max="537" width="9.140625" customWidth="1"/>
    <col min="539" max="540" width="9.140625" customWidth="1"/>
    <col min="546" max="546" width="9.140625" customWidth="1"/>
    <col min="549" max="555" width="9.140625" customWidth="1"/>
    <col min="556" max="556" width="10.42578125" customWidth="1"/>
    <col min="557" max="557" width="10" customWidth="1"/>
    <col min="558" max="558" width="10.140625" customWidth="1"/>
    <col min="559" max="559" width="10.42578125" customWidth="1"/>
    <col min="560" max="560" width="10" customWidth="1"/>
    <col min="561" max="561" width="10.140625" customWidth="1"/>
    <col min="769" max="769" width="24.42578125" bestFit="1" customWidth="1"/>
    <col min="770" max="770" width="9.5703125" customWidth="1"/>
    <col min="771" max="778" width="8.7109375" customWidth="1"/>
    <col min="779" max="790" width="9.140625" customWidth="1"/>
    <col min="793" max="793" width="9.140625" customWidth="1"/>
    <col min="795" max="796" width="9.140625" customWidth="1"/>
    <col min="802" max="802" width="9.140625" customWidth="1"/>
    <col min="805" max="811" width="9.140625" customWidth="1"/>
    <col min="812" max="812" width="10.42578125" customWidth="1"/>
    <col min="813" max="813" width="10" customWidth="1"/>
    <col min="814" max="814" width="10.140625" customWidth="1"/>
    <col min="815" max="815" width="10.42578125" customWidth="1"/>
    <col min="816" max="816" width="10" customWidth="1"/>
    <col min="817" max="817" width="10.140625" customWidth="1"/>
    <col min="1025" max="1025" width="24.42578125" bestFit="1" customWidth="1"/>
    <col min="1026" max="1026" width="9.5703125" customWidth="1"/>
    <col min="1027" max="1034" width="8.7109375" customWidth="1"/>
    <col min="1035" max="1046" width="9.140625" customWidth="1"/>
    <col min="1049" max="1049" width="9.140625" customWidth="1"/>
    <col min="1051" max="1052" width="9.140625" customWidth="1"/>
    <col min="1058" max="1058" width="9.140625" customWidth="1"/>
    <col min="1061" max="1067" width="9.140625" customWidth="1"/>
    <col min="1068" max="1068" width="10.42578125" customWidth="1"/>
    <col min="1069" max="1069" width="10" customWidth="1"/>
    <col min="1070" max="1070" width="10.140625" customWidth="1"/>
    <col min="1071" max="1071" width="10.42578125" customWidth="1"/>
    <col min="1072" max="1072" width="10" customWidth="1"/>
    <col min="1073" max="1073" width="10.140625" customWidth="1"/>
    <col min="1281" max="1281" width="24.42578125" bestFit="1" customWidth="1"/>
    <col min="1282" max="1282" width="9.5703125" customWidth="1"/>
    <col min="1283" max="1290" width="8.7109375" customWidth="1"/>
    <col min="1291" max="1302" width="9.140625" customWidth="1"/>
    <col min="1305" max="1305" width="9.140625" customWidth="1"/>
    <col min="1307" max="1308" width="9.140625" customWidth="1"/>
    <col min="1314" max="1314" width="9.140625" customWidth="1"/>
    <col min="1317" max="1323" width="9.140625" customWidth="1"/>
    <col min="1324" max="1324" width="10.42578125" customWidth="1"/>
    <col min="1325" max="1325" width="10" customWidth="1"/>
    <col min="1326" max="1326" width="10.140625" customWidth="1"/>
    <col min="1327" max="1327" width="10.42578125" customWidth="1"/>
    <col min="1328" max="1328" width="10" customWidth="1"/>
    <col min="1329" max="1329" width="10.140625" customWidth="1"/>
    <col min="1537" max="1537" width="24.42578125" bestFit="1" customWidth="1"/>
    <col min="1538" max="1538" width="9.5703125" customWidth="1"/>
    <col min="1539" max="1546" width="8.7109375" customWidth="1"/>
    <col min="1547" max="1558" width="9.140625" customWidth="1"/>
    <col min="1561" max="1561" width="9.140625" customWidth="1"/>
    <col min="1563" max="1564" width="9.140625" customWidth="1"/>
    <col min="1570" max="1570" width="9.140625" customWidth="1"/>
    <col min="1573" max="1579" width="9.140625" customWidth="1"/>
    <col min="1580" max="1580" width="10.42578125" customWidth="1"/>
    <col min="1581" max="1581" width="10" customWidth="1"/>
    <col min="1582" max="1582" width="10.140625" customWidth="1"/>
    <col min="1583" max="1583" width="10.42578125" customWidth="1"/>
    <col min="1584" max="1584" width="10" customWidth="1"/>
    <col min="1585" max="1585" width="10.140625" customWidth="1"/>
    <col min="1793" max="1793" width="24.42578125" bestFit="1" customWidth="1"/>
    <col min="1794" max="1794" width="9.5703125" customWidth="1"/>
    <col min="1795" max="1802" width="8.7109375" customWidth="1"/>
    <col min="1803" max="1814" width="9.140625" customWidth="1"/>
    <col min="1817" max="1817" width="9.140625" customWidth="1"/>
    <col min="1819" max="1820" width="9.140625" customWidth="1"/>
    <col min="1826" max="1826" width="9.140625" customWidth="1"/>
    <col min="1829" max="1835" width="9.140625" customWidth="1"/>
    <col min="1836" max="1836" width="10.42578125" customWidth="1"/>
    <col min="1837" max="1837" width="10" customWidth="1"/>
    <col min="1838" max="1838" width="10.140625" customWidth="1"/>
    <col min="1839" max="1839" width="10.42578125" customWidth="1"/>
    <col min="1840" max="1840" width="10" customWidth="1"/>
    <col min="1841" max="1841" width="10.140625" customWidth="1"/>
    <col min="2049" max="2049" width="24.42578125" bestFit="1" customWidth="1"/>
    <col min="2050" max="2050" width="9.5703125" customWidth="1"/>
    <col min="2051" max="2058" width="8.7109375" customWidth="1"/>
    <col min="2059" max="2070" width="9.140625" customWidth="1"/>
    <col min="2073" max="2073" width="9.140625" customWidth="1"/>
    <col min="2075" max="2076" width="9.140625" customWidth="1"/>
    <col min="2082" max="2082" width="9.140625" customWidth="1"/>
    <col min="2085" max="2091" width="9.140625" customWidth="1"/>
    <col min="2092" max="2092" width="10.42578125" customWidth="1"/>
    <col min="2093" max="2093" width="10" customWidth="1"/>
    <col min="2094" max="2094" width="10.140625" customWidth="1"/>
    <col min="2095" max="2095" width="10.42578125" customWidth="1"/>
    <col min="2096" max="2096" width="10" customWidth="1"/>
    <col min="2097" max="2097" width="10.140625" customWidth="1"/>
    <col min="2305" max="2305" width="24.42578125" bestFit="1" customWidth="1"/>
    <col min="2306" max="2306" width="9.5703125" customWidth="1"/>
    <col min="2307" max="2314" width="8.7109375" customWidth="1"/>
    <col min="2315" max="2326" width="9.140625" customWidth="1"/>
    <col min="2329" max="2329" width="9.140625" customWidth="1"/>
    <col min="2331" max="2332" width="9.140625" customWidth="1"/>
    <col min="2338" max="2338" width="9.140625" customWidth="1"/>
    <col min="2341" max="2347" width="9.140625" customWidth="1"/>
    <col min="2348" max="2348" width="10.42578125" customWidth="1"/>
    <col min="2349" max="2349" width="10" customWidth="1"/>
    <col min="2350" max="2350" width="10.140625" customWidth="1"/>
    <col min="2351" max="2351" width="10.42578125" customWidth="1"/>
    <col min="2352" max="2352" width="10" customWidth="1"/>
    <col min="2353" max="2353" width="10.140625" customWidth="1"/>
    <col min="2561" max="2561" width="24.42578125" bestFit="1" customWidth="1"/>
    <col min="2562" max="2562" width="9.5703125" customWidth="1"/>
    <col min="2563" max="2570" width="8.7109375" customWidth="1"/>
    <col min="2571" max="2582" width="9.140625" customWidth="1"/>
    <col min="2585" max="2585" width="9.140625" customWidth="1"/>
    <col min="2587" max="2588" width="9.140625" customWidth="1"/>
    <col min="2594" max="2594" width="9.140625" customWidth="1"/>
    <col min="2597" max="2603" width="9.140625" customWidth="1"/>
    <col min="2604" max="2604" width="10.42578125" customWidth="1"/>
    <col min="2605" max="2605" width="10" customWidth="1"/>
    <col min="2606" max="2606" width="10.140625" customWidth="1"/>
    <col min="2607" max="2607" width="10.42578125" customWidth="1"/>
    <col min="2608" max="2608" width="10" customWidth="1"/>
    <col min="2609" max="2609" width="10.140625" customWidth="1"/>
    <col min="2817" max="2817" width="24.42578125" bestFit="1" customWidth="1"/>
    <col min="2818" max="2818" width="9.5703125" customWidth="1"/>
    <col min="2819" max="2826" width="8.7109375" customWidth="1"/>
    <col min="2827" max="2838" width="9.140625" customWidth="1"/>
    <col min="2841" max="2841" width="9.140625" customWidth="1"/>
    <col min="2843" max="2844" width="9.140625" customWidth="1"/>
    <col min="2850" max="2850" width="9.140625" customWidth="1"/>
    <col min="2853" max="2859" width="9.140625" customWidth="1"/>
    <col min="2860" max="2860" width="10.42578125" customWidth="1"/>
    <col min="2861" max="2861" width="10" customWidth="1"/>
    <col min="2862" max="2862" width="10.140625" customWidth="1"/>
    <col min="2863" max="2863" width="10.42578125" customWidth="1"/>
    <col min="2864" max="2864" width="10" customWidth="1"/>
    <col min="2865" max="2865" width="10.140625" customWidth="1"/>
    <col min="3073" max="3073" width="24.42578125" bestFit="1" customWidth="1"/>
    <col min="3074" max="3074" width="9.5703125" customWidth="1"/>
    <col min="3075" max="3082" width="8.7109375" customWidth="1"/>
    <col min="3083" max="3094" width="9.140625" customWidth="1"/>
    <col min="3097" max="3097" width="9.140625" customWidth="1"/>
    <col min="3099" max="3100" width="9.140625" customWidth="1"/>
    <col min="3106" max="3106" width="9.140625" customWidth="1"/>
    <col min="3109" max="3115" width="9.140625" customWidth="1"/>
    <col min="3116" max="3116" width="10.42578125" customWidth="1"/>
    <col min="3117" max="3117" width="10" customWidth="1"/>
    <col min="3118" max="3118" width="10.140625" customWidth="1"/>
    <col min="3119" max="3119" width="10.42578125" customWidth="1"/>
    <col min="3120" max="3120" width="10" customWidth="1"/>
    <col min="3121" max="3121" width="10.140625" customWidth="1"/>
    <col min="3329" max="3329" width="24.42578125" bestFit="1" customWidth="1"/>
    <col min="3330" max="3330" width="9.5703125" customWidth="1"/>
    <col min="3331" max="3338" width="8.7109375" customWidth="1"/>
    <col min="3339" max="3350" width="9.140625" customWidth="1"/>
    <col min="3353" max="3353" width="9.140625" customWidth="1"/>
    <col min="3355" max="3356" width="9.140625" customWidth="1"/>
    <col min="3362" max="3362" width="9.140625" customWidth="1"/>
    <col min="3365" max="3371" width="9.140625" customWidth="1"/>
    <col min="3372" max="3372" width="10.42578125" customWidth="1"/>
    <col min="3373" max="3373" width="10" customWidth="1"/>
    <col min="3374" max="3374" width="10.140625" customWidth="1"/>
    <col min="3375" max="3375" width="10.42578125" customWidth="1"/>
    <col min="3376" max="3376" width="10" customWidth="1"/>
    <col min="3377" max="3377" width="10.140625" customWidth="1"/>
    <col min="3585" max="3585" width="24.42578125" bestFit="1" customWidth="1"/>
    <col min="3586" max="3586" width="9.5703125" customWidth="1"/>
    <col min="3587" max="3594" width="8.7109375" customWidth="1"/>
    <col min="3595" max="3606" width="9.140625" customWidth="1"/>
    <col min="3609" max="3609" width="9.140625" customWidth="1"/>
    <col min="3611" max="3612" width="9.140625" customWidth="1"/>
    <col min="3618" max="3618" width="9.140625" customWidth="1"/>
    <col min="3621" max="3627" width="9.140625" customWidth="1"/>
    <col min="3628" max="3628" width="10.42578125" customWidth="1"/>
    <col min="3629" max="3629" width="10" customWidth="1"/>
    <col min="3630" max="3630" width="10.140625" customWidth="1"/>
    <col min="3631" max="3631" width="10.42578125" customWidth="1"/>
    <col min="3632" max="3632" width="10" customWidth="1"/>
    <col min="3633" max="3633" width="10.140625" customWidth="1"/>
    <col min="3841" max="3841" width="24.42578125" bestFit="1" customWidth="1"/>
    <col min="3842" max="3842" width="9.5703125" customWidth="1"/>
    <col min="3843" max="3850" width="8.7109375" customWidth="1"/>
    <col min="3851" max="3862" width="9.140625" customWidth="1"/>
    <col min="3865" max="3865" width="9.140625" customWidth="1"/>
    <col min="3867" max="3868" width="9.140625" customWidth="1"/>
    <col min="3874" max="3874" width="9.140625" customWidth="1"/>
    <col min="3877" max="3883" width="9.140625" customWidth="1"/>
    <col min="3884" max="3884" width="10.42578125" customWidth="1"/>
    <col min="3885" max="3885" width="10" customWidth="1"/>
    <col min="3886" max="3886" width="10.140625" customWidth="1"/>
    <col min="3887" max="3887" width="10.42578125" customWidth="1"/>
    <col min="3888" max="3888" width="10" customWidth="1"/>
    <col min="3889" max="3889" width="10.140625" customWidth="1"/>
    <col min="4097" max="4097" width="24.42578125" bestFit="1" customWidth="1"/>
    <col min="4098" max="4098" width="9.5703125" customWidth="1"/>
    <col min="4099" max="4106" width="8.7109375" customWidth="1"/>
    <col min="4107" max="4118" width="9.140625" customWidth="1"/>
    <col min="4121" max="4121" width="9.140625" customWidth="1"/>
    <col min="4123" max="4124" width="9.140625" customWidth="1"/>
    <col min="4130" max="4130" width="9.140625" customWidth="1"/>
    <col min="4133" max="4139" width="9.140625" customWidth="1"/>
    <col min="4140" max="4140" width="10.42578125" customWidth="1"/>
    <col min="4141" max="4141" width="10" customWidth="1"/>
    <col min="4142" max="4142" width="10.140625" customWidth="1"/>
    <col min="4143" max="4143" width="10.42578125" customWidth="1"/>
    <col min="4144" max="4144" width="10" customWidth="1"/>
    <col min="4145" max="4145" width="10.140625" customWidth="1"/>
    <col min="4353" max="4353" width="24.42578125" bestFit="1" customWidth="1"/>
    <col min="4354" max="4354" width="9.5703125" customWidth="1"/>
    <col min="4355" max="4362" width="8.7109375" customWidth="1"/>
    <col min="4363" max="4374" width="9.140625" customWidth="1"/>
    <col min="4377" max="4377" width="9.140625" customWidth="1"/>
    <col min="4379" max="4380" width="9.140625" customWidth="1"/>
    <col min="4386" max="4386" width="9.140625" customWidth="1"/>
    <col min="4389" max="4395" width="9.140625" customWidth="1"/>
    <col min="4396" max="4396" width="10.42578125" customWidth="1"/>
    <col min="4397" max="4397" width="10" customWidth="1"/>
    <col min="4398" max="4398" width="10.140625" customWidth="1"/>
    <col min="4399" max="4399" width="10.42578125" customWidth="1"/>
    <col min="4400" max="4400" width="10" customWidth="1"/>
    <col min="4401" max="4401" width="10.140625" customWidth="1"/>
    <col min="4609" max="4609" width="24.42578125" bestFit="1" customWidth="1"/>
    <col min="4610" max="4610" width="9.5703125" customWidth="1"/>
    <col min="4611" max="4618" width="8.7109375" customWidth="1"/>
    <col min="4619" max="4630" width="9.140625" customWidth="1"/>
    <col min="4633" max="4633" width="9.140625" customWidth="1"/>
    <col min="4635" max="4636" width="9.140625" customWidth="1"/>
    <col min="4642" max="4642" width="9.140625" customWidth="1"/>
    <col min="4645" max="4651" width="9.140625" customWidth="1"/>
    <col min="4652" max="4652" width="10.42578125" customWidth="1"/>
    <col min="4653" max="4653" width="10" customWidth="1"/>
    <col min="4654" max="4654" width="10.140625" customWidth="1"/>
    <col min="4655" max="4655" width="10.42578125" customWidth="1"/>
    <col min="4656" max="4656" width="10" customWidth="1"/>
    <col min="4657" max="4657" width="10.140625" customWidth="1"/>
    <col min="4865" max="4865" width="24.42578125" bestFit="1" customWidth="1"/>
    <col min="4866" max="4866" width="9.5703125" customWidth="1"/>
    <col min="4867" max="4874" width="8.7109375" customWidth="1"/>
    <col min="4875" max="4886" width="9.140625" customWidth="1"/>
    <col min="4889" max="4889" width="9.140625" customWidth="1"/>
    <col min="4891" max="4892" width="9.140625" customWidth="1"/>
    <col min="4898" max="4898" width="9.140625" customWidth="1"/>
    <col min="4901" max="4907" width="9.140625" customWidth="1"/>
    <col min="4908" max="4908" width="10.42578125" customWidth="1"/>
    <col min="4909" max="4909" width="10" customWidth="1"/>
    <col min="4910" max="4910" width="10.140625" customWidth="1"/>
    <col min="4911" max="4911" width="10.42578125" customWidth="1"/>
    <col min="4912" max="4912" width="10" customWidth="1"/>
    <col min="4913" max="4913" width="10.140625" customWidth="1"/>
    <col min="5121" max="5121" width="24.42578125" bestFit="1" customWidth="1"/>
    <col min="5122" max="5122" width="9.5703125" customWidth="1"/>
    <col min="5123" max="5130" width="8.7109375" customWidth="1"/>
    <col min="5131" max="5142" width="9.140625" customWidth="1"/>
    <col min="5145" max="5145" width="9.140625" customWidth="1"/>
    <col min="5147" max="5148" width="9.140625" customWidth="1"/>
    <col min="5154" max="5154" width="9.140625" customWidth="1"/>
    <col min="5157" max="5163" width="9.140625" customWidth="1"/>
    <col min="5164" max="5164" width="10.42578125" customWidth="1"/>
    <col min="5165" max="5165" width="10" customWidth="1"/>
    <col min="5166" max="5166" width="10.140625" customWidth="1"/>
    <col min="5167" max="5167" width="10.42578125" customWidth="1"/>
    <col min="5168" max="5168" width="10" customWidth="1"/>
    <col min="5169" max="5169" width="10.140625" customWidth="1"/>
    <col min="5377" max="5377" width="24.42578125" bestFit="1" customWidth="1"/>
    <col min="5378" max="5378" width="9.5703125" customWidth="1"/>
    <col min="5379" max="5386" width="8.7109375" customWidth="1"/>
    <col min="5387" max="5398" width="9.140625" customWidth="1"/>
    <col min="5401" max="5401" width="9.140625" customWidth="1"/>
    <col min="5403" max="5404" width="9.140625" customWidth="1"/>
    <col min="5410" max="5410" width="9.140625" customWidth="1"/>
    <col min="5413" max="5419" width="9.140625" customWidth="1"/>
    <col min="5420" max="5420" width="10.42578125" customWidth="1"/>
    <col min="5421" max="5421" width="10" customWidth="1"/>
    <col min="5422" max="5422" width="10.140625" customWidth="1"/>
    <col min="5423" max="5423" width="10.42578125" customWidth="1"/>
    <col min="5424" max="5424" width="10" customWidth="1"/>
    <col min="5425" max="5425" width="10.140625" customWidth="1"/>
    <col min="5633" max="5633" width="24.42578125" bestFit="1" customWidth="1"/>
    <col min="5634" max="5634" width="9.5703125" customWidth="1"/>
    <col min="5635" max="5642" width="8.7109375" customWidth="1"/>
    <col min="5643" max="5654" width="9.140625" customWidth="1"/>
    <col min="5657" max="5657" width="9.140625" customWidth="1"/>
    <col min="5659" max="5660" width="9.140625" customWidth="1"/>
    <col min="5666" max="5666" width="9.140625" customWidth="1"/>
    <col min="5669" max="5675" width="9.140625" customWidth="1"/>
    <col min="5676" max="5676" width="10.42578125" customWidth="1"/>
    <col min="5677" max="5677" width="10" customWidth="1"/>
    <col min="5678" max="5678" width="10.140625" customWidth="1"/>
    <col min="5679" max="5679" width="10.42578125" customWidth="1"/>
    <col min="5680" max="5680" width="10" customWidth="1"/>
    <col min="5681" max="5681" width="10.140625" customWidth="1"/>
    <col min="5889" max="5889" width="24.42578125" bestFit="1" customWidth="1"/>
    <col min="5890" max="5890" width="9.5703125" customWidth="1"/>
    <col min="5891" max="5898" width="8.7109375" customWidth="1"/>
    <col min="5899" max="5910" width="9.140625" customWidth="1"/>
    <col min="5913" max="5913" width="9.140625" customWidth="1"/>
    <col min="5915" max="5916" width="9.140625" customWidth="1"/>
    <col min="5922" max="5922" width="9.140625" customWidth="1"/>
    <col min="5925" max="5931" width="9.140625" customWidth="1"/>
    <col min="5932" max="5932" width="10.42578125" customWidth="1"/>
    <col min="5933" max="5933" width="10" customWidth="1"/>
    <col min="5934" max="5934" width="10.140625" customWidth="1"/>
    <col min="5935" max="5935" width="10.42578125" customWidth="1"/>
    <col min="5936" max="5936" width="10" customWidth="1"/>
    <col min="5937" max="5937" width="10.140625" customWidth="1"/>
    <col min="6145" max="6145" width="24.42578125" bestFit="1" customWidth="1"/>
    <col min="6146" max="6146" width="9.5703125" customWidth="1"/>
    <col min="6147" max="6154" width="8.7109375" customWidth="1"/>
    <col min="6155" max="6166" width="9.140625" customWidth="1"/>
    <col min="6169" max="6169" width="9.140625" customWidth="1"/>
    <col min="6171" max="6172" width="9.140625" customWidth="1"/>
    <col min="6178" max="6178" width="9.140625" customWidth="1"/>
    <col min="6181" max="6187" width="9.140625" customWidth="1"/>
    <col min="6188" max="6188" width="10.42578125" customWidth="1"/>
    <col min="6189" max="6189" width="10" customWidth="1"/>
    <col min="6190" max="6190" width="10.140625" customWidth="1"/>
    <col min="6191" max="6191" width="10.42578125" customWidth="1"/>
    <col min="6192" max="6192" width="10" customWidth="1"/>
    <col min="6193" max="6193" width="10.140625" customWidth="1"/>
    <col min="6401" max="6401" width="24.42578125" bestFit="1" customWidth="1"/>
    <col min="6402" max="6402" width="9.5703125" customWidth="1"/>
    <col min="6403" max="6410" width="8.7109375" customWidth="1"/>
    <col min="6411" max="6422" width="9.140625" customWidth="1"/>
    <col min="6425" max="6425" width="9.140625" customWidth="1"/>
    <col min="6427" max="6428" width="9.140625" customWidth="1"/>
    <col min="6434" max="6434" width="9.140625" customWidth="1"/>
    <col min="6437" max="6443" width="9.140625" customWidth="1"/>
    <col min="6444" max="6444" width="10.42578125" customWidth="1"/>
    <col min="6445" max="6445" width="10" customWidth="1"/>
    <col min="6446" max="6446" width="10.140625" customWidth="1"/>
    <col min="6447" max="6447" width="10.42578125" customWidth="1"/>
    <col min="6448" max="6448" width="10" customWidth="1"/>
    <col min="6449" max="6449" width="10.140625" customWidth="1"/>
    <col min="6657" max="6657" width="24.42578125" bestFit="1" customWidth="1"/>
    <col min="6658" max="6658" width="9.5703125" customWidth="1"/>
    <col min="6659" max="6666" width="8.7109375" customWidth="1"/>
    <col min="6667" max="6678" width="9.140625" customWidth="1"/>
    <col min="6681" max="6681" width="9.140625" customWidth="1"/>
    <col min="6683" max="6684" width="9.140625" customWidth="1"/>
    <col min="6690" max="6690" width="9.140625" customWidth="1"/>
    <col min="6693" max="6699" width="9.140625" customWidth="1"/>
    <col min="6700" max="6700" width="10.42578125" customWidth="1"/>
    <col min="6701" max="6701" width="10" customWidth="1"/>
    <col min="6702" max="6702" width="10.140625" customWidth="1"/>
    <col min="6703" max="6703" width="10.42578125" customWidth="1"/>
    <col min="6704" max="6704" width="10" customWidth="1"/>
    <col min="6705" max="6705" width="10.140625" customWidth="1"/>
    <col min="6913" max="6913" width="24.42578125" bestFit="1" customWidth="1"/>
    <col min="6914" max="6914" width="9.5703125" customWidth="1"/>
    <col min="6915" max="6922" width="8.7109375" customWidth="1"/>
    <col min="6923" max="6934" width="9.140625" customWidth="1"/>
    <col min="6937" max="6937" width="9.140625" customWidth="1"/>
    <col min="6939" max="6940" width="9.140625" customWidth="1"/>
    <col min="6946" max="6946" width="9.140625" customWidth="1"/>
    <col min="6949" max="6955" width="9.140625" customWidth="1"/>
    <col min="6956" max="6956" width="10.42578125" customWidth="1"/>
    <col min="6957" max="6957" width="10" customWidth="1"/>
    <col min="6958" max="6958" width="10.140625" customWidth="1"/>
    <col min="6959" max="6959" width="10.42578125" customWidth="1"/>
    <col min="6960" max="6960" width="10" customWidth="1"/>
    <col min="6961" max="6961" width="10.140625" customWidth="1"/>
    <col min="7169" max="7169" width="24.42578125" bestFit="1" customWidth="1"/>
    <col min="7170" max="7170" width="9.5703125" customWidth="1"/>
    <col min="7171" max="7178" width="8.7109375" customWidth="1"/>
    <col min="7179" max="7190" width="9.140625" customWidth="1"/>
    <col min="7193" max="7193" width="9.140625" customWidth="1"/>
    <col min="7195" max="7196" width="9.140625" customWidth="1"/>
    <col min="7202" max="7202" width="9.140625" customWidth="1"/>
    <col min="7205" max="7211" width="9.140625" customWidth="1"/>
    <col min="7212" max="7212" width="10.42578125" customWidth="1"/>
    <col min="7213" max="7213" width="10" customWidth="1"/>
    <col min="7214" max="7214" width="10.140625" customWidth="1"/>
    <col min="7215" max="7215" width="10.42578125" customWidth="1"/>
    <col min="7216" max="7216" width="10" customWidth="1"/>
    <col min="7217" max="7217" width="10.140625" customWidth="1"/>
    <col min="7425" max="7425" width="24.42578125" bestFit="1" customWidth="1"/>
    <col min="7426" max="7426" width="9.5703125" customWidth="1"/>
    <col min="7427" max="7434" width="8.7109375" customWidth="1"/>
    <col min="7435" max="7446" width="9.140625" customWidth="1"/>
    <col min="7449" max="7449" width="9.140625" customWidth="1"/>
    <col min="7451" max="7452" width="9.140625" customWidth="1"/>
    <col min="7458" max="7458" width="9.140625" customWidth="1"/>
    <col min="7461" max="7467" width="9.140625" customWidth="1"/>
    <col min="7468" max="7468" width="10.42578125" customWidth="1"/>
    <col min="7469" max="7469" width="10" customWidth="1"/>
    <col min="7470" max="7470" width="10.140625" customWidth="1"/>
    <col min="7471" max="7471" width="10.42578125" customWidth="1"/>
    <col min="7472" max="7472" width="10" customWidth="1"/>
    <col min="7473" max="7473" width="10.140625" customWidth="1"/>
    <col min="7681" max="7681" width="24.42578125" bestFit="1" customWidth="1"/>
    <col min="7682" max="7682" width="9.5703125" customWidth="1"/>
    <col min="7683" max="7690" width="8.7109375" customWidth="1"/>
    <col min="7691" max="7702" width="9.140625" customWidth="1"/>
    <col min="7705" max="7705" width="9.140625" customWidth="1"/>
    <col min="7707" max="7708" width="9.140625" customWidth="1"/>
    <col min="7714" max="7714" width="9.140625" customWidth="1"/>
    <col min="7717" max="7723" width="9.140625" customWidth="1"/>
    <col min="7724" max="7724" width="10.42578125" customWidth="1"/>
    <col min="7725" max="7725" width="10" customWidth="1"/>
    <col min="7726" max="7726" width="10.140625" customWidth="1"/>
    <col min="7727" max="7727" width="10.42578125" customWidth="1"/>
    <col min="7728" max="7728" width="10" customWidth="1"/>
    <col min="7729" max="7729" width="10.140625" customWidth="1"/>
    <col min="7937" max="7937" width="24.42578125" bestFit="1" customWidth="1"/>
    <col min="7938" max="7938" width="9.5703125" customWidth="1"/>
    <col min="7939" max="7946" width="8.7109375" customWidth="1"/>
    <col min="7947" max="7958" width="9.140625" customWidth="1"/>
    <col min="7961" max="7961" width="9.140625" customWidth="1"/>
    <col min="7963" max="7964" width="9.140625" customWidth="1"/>
    <col min="7970" max="7970" width="9.140625" customWidth="1"/>
    <col min="7973" max="7979" width="9.140625" customWidth="1"/>
    <col min="7980" max="7980" width="10.42578125" customWidth="1"/>
    <col min="7981" max="7981" width="10" customWidth="1"/>
    <col min="7982" max="7982" width="10.140625" customWidth="1"/>
    <col min="7983" max="7983" width="10.42578125" customWidth="1"/>
    <col min="7984" max="7984" width="10" customWidth="1"/>
    <col min="7985" max="7985" width="10.140625" customWidth="1"/>
    <col min="8193" max="8193" width="24.42578125" bestFit="1" customWidth="1"/>
    <col min="8194" max="8194" width="9.5703125" customWidth="1"/>
    <col min="8195" max="8202" width="8.7109375" customWidth="1"/>
    <col min="8203" max="8214" width="9.140625" customWidth="1"/>
    <col min="8217" max="8217" width="9.140625" customWidth="1"/>
    <col min="8219" max="8220" width="9.140625" customWidth="1"/>
    <col min="8226" max="8226" width="9.140625" customWidth="1"/>
    <col min="8229" max="8235" width="9.140625" customWidth="1"/>
    <col min="8236" max="8236" width="10.42578125" customWidth="1"/>
    <col min="8237" max="8237" width="10" customWidth="1"/>
    <col min="8238" max="8238" width="10.140625" customWidth="1"/>
    <col min="8239" max="8239" width="10.42578125" customWidth="1"/>
    <col min="8240" max="8240" width="10" customWidth="1"/>
    <col min="8241" max="8241" width="10.140625" customWidth="1"/>
    <col min="8449" max="8449" width="24.42578125" bestFit="1" customWidth="1"/>
    <col min="8450" max="8450" width="9.5703125" customWidth="1"/>
    <col min="8451" max="8458" width="8.7109375" customWidth="1"/>
    <col min="8459" max="8470" width="9.140625" customWidth="1"/>
    <col min="8473" max="8473" width="9.140625" customWidth="1"/>
    <col min="8475" max="8476" width="9.140625" customWidth="1"/>
    <col min="8482" max="8482" width="9.140625" customWidth="1"/>
    <col min="8485" max="8491" width="9.140625" customWidth="1"/>
    <col min="8492" max="8492" width="10.42578125" customWidth="1"/>
    <col min="8493" max="8493" width="10" customWidth="1"/>
    <col min="8494" max="8494" width="10.140625" customWidth="1"/>
    <col min="8495" max="8495" width="10.42578125" customWidth="1"/>
    <col min="8496" max="8496" width="10" customWidth="1"/>
    <col min="8497" max="8497" width="10.140625" customWidth="1"/>
    <col min="8705" max="8705" width="24.42578125" bestFit="1" customWidth="1"/>
    <col min="8706" max="8706" width="9.5703125" customWidth="1"/>
    <col min="8707" max="8714" width="8.7109375" customWidth="1"/>
    <col min="8715" max="8726" width="9.140625" customWidth="1"/>
    <col min="8729" max="8729" width="9.140625" customWidth="1"/>
    <col min="8731" max="8732" width="9.140625" customWidth="1"/>
    <col min="8738" max="8738" width="9.140625" customWidth="1"/>
    <col min="8741" max="8747" width="9.140625" customWidth="1"/>
    <col min="8748" max="8748" width="10.42578125" customWidth="1"/>
    <col min="8749" max="8749" width="10" customWidth="1"/>
    <col min="8750" max="8750" width="10.140625" customWidth="1"/>
    <col min="8751" max="8751" width="10.42578125" customWidth="1"/>
    <col min="8752" max="8752" width="10" customWidth="1"/>
    <col min="8753" max="8753" width="10.140625" customWidth="1"/>
    <col min="8961" max="8961" width="24.42578125" bestFit="1" customWidth="1"/>
    <col min="8962" max="8962" width="9.5703125" customWidth="1"/>
    <col min="8963" max="8970" width="8.7109375" customWidth="1"/>
    <col min="8971" max="8982" width="9.140625" customWidth="1"/>
    <col min="8985" max="8985" width="9.140625" customWidth="1"/>
    <col min="8987" max="8988" width="9.140625" customWidth="1"/>
    <col min="8994" max="8994" width="9.140625" customWidth="1"/>
    <col min="8997" max="9003" width="9.140625" customWidth="1"/>
    <col min="9004" max="9004" width="10.42578125" customWidth="1"/>
    <col min="9005" max="9005" width="10" customWidth="1"/>
    <col min="9006" max="9006" width="10.140625" customWidth="1"/>
    <col min="9007" max="9007" width="10.42578125" customWidth="1"/>
    <col min="9008" max="9008" width="10" customWidth="1"/>
    <col min="9009" max="9009" width="10.140625" customWidth="1"/>
    <col min="9217" max="9217" width="24.42578125" bestFit="1" customWidth="1"/>
    <col min="9218" max="9218" width="9.5703125" customWidth="1"/>
    <col min="9219" max="9226" width="8.7109375" customWidth="1"/>
    <col min="9227" max="9238" width="9.140625" customWidth="1"/>
    <col min="9241" max="9241" width="9.140625" customWidth="1"/>
    <col min="9243" max="9244" width="9.140625" customWidth="1"/>
    <col min="9250" max="9250" width="9.140625" customWidth="1"/>
    <col min="9253" max="9259" width="9.140625" customWidth="1"/>
    <col min="9260" max="9260" width="10.42578125" customWidth="1"/>
    <col min="9261" max="9261" width="10" customWidth="1"/>
    <col min="9262" max="9262" width="10.140625" customWidth="1"/>
    <col min="9263" max="9263" width="10.42578125" customWidth="1"/>
    <col min="9264" max="9264" width="10" customWidth="1"/>
    <col min="9265" max="9265" width="10.140625" customWidth="1"/>
    <col min="9473" max="9473" width="24.42578125" bestFit="1" customWidth="1"/>
    <col min="9474" max="9474" width="9.5703125" customWidth="1"/>
    <col min="9475" max="9482" width="8.7109375" customWidth="1"/>
    <col min="9483" max="9494" width="9.140625" customWidth="1"/>
    <col min="9497" max="9497" width="9.140625" customWidth="1"/>
    <col min="9499" max="9500" width="9.140625" customWidth="1"/>
    <col min="9506" max="9506" width="9.140625" customWidth="1"/>
    <col min="9509" max="9515" width="9.140625" customWidth="1"/>
    <col min="9516" max="9516" width="10.42578125" customWidth="1"/>
    <col min="9517" max="9517" width="10" customWidth="1"/>
    <col min="9518" max="9518" width="10.140625" customWidth="1"/>
    <col min="9519" max="9519" width="10.42578125" customWidth="1"/>
    <col min="9520" max="9520" width="10" customWidth="1"/>
    <col min="9521" max="9521" width="10.140625" customWidth="1"/>
    <col min="9729" max="9729" width="24.42578125" bestFit="1" customWidth="1"/>
    <col min="9730" max="9730" width="9.5703125" customWidth="1"/>
    <col min="9731" max="9738" width="8.7109375" customWidth="1"/>
    <col min="9739" max="9750" width="9.140625" customWidth="1"/>
    <col min="9753" max="9753" width="9.140625" customWidth="1"/>
    <col min="9755" max="9756" width="9.140625" customWidth="1"/>
    <col min="9762" max="9762" width="9.140625" customWidth="1"/>
    <col min="9765" max="9771" width="9.140625" customWidth="1"/>
    <col min="9772" max="9772" width="10.42578125" customWidth="1"/>
    <col min="9773" max="9773" width="10" customWidth="1"/>
    <col min="9774" max="9774" width="10.140625" customWidth="1"/>
    <col min="9775" max="9775" width="10.42578125" customWidth="1"/>
    <col min="9776" max="9776" width="10" customWidth="1"/>
    <col min="9777" max="9777" width="10.140625" customWidth="1"/>
    <col min="9985" max="9985" width="24.42578125" bestFit="1" customWidth="1"/>
    <col min="9986" max="9986" width="9.5703125" customWidth="1"/>
    <col min="9987" max="9994" width="8.7109375" customWidth="1"/>
    <col min="9995" max="10006" width="9.140625" customWidth="1"/>
    <col min="10009" max="10009" width="9.140625" customWidth="1"/>
    <col min="10011" max="10012" width="9.140625" customWidth="1"/>
    <col min="10018" max="10018" width="9.140625" customWidth="1"/>
    <col min="10021" max="10027" width="9.140625" customWidth="1"/>
    <col min="10028" max="10028" width="10.42578125" customWidth="1"/>
    <col min="10029" max="10029" width="10" customWidth="1"/>
    <col min="10030" max="10030" width="10.140625" customWidth="1"/>
    <col min="10031" max="10031" width="10.42578125" customWidth="1"/>
    <col min="10032" max="10032" width="10" customWidth="1"/>
    <col min="10033" max="10033" width="10.140625" customWidth="1"/>
    <col min="10241" max="10241" width="24.42578125" bestFit="1" customWidth="1"/>
    <col min="10242" max="10242" width="9.5703125" customWidth="1"/>
    <col min="10243" max="10250" width="8.7109375" customWidth="1"/>
    <col min="10251" max="10262" width="9.140625" customWidth="1"/>
    <col min="10265" max="10265" width="9.140625" customWidth="1"/>
    <col min="10267" max="10268" width="9.140625" customWidth="1"/>
    <col min="10274" max="10274" width="9.140625" customWidth="1"/>
    <col min="10277" max="10283" width="9.140625" customWidth="1"/>
    <col min="10284" max="10284" width="10.42578125" customWidth="1"/>
    <col min="10285" max="10285" width="10" customWidth="1"/>
    <col min="10286" max="10286" width="10.140625" customWidth="1"/>
    <col min="10287" max="10287" width="10.42578125" customWidth="1"/>
    <col min="10288" max="10288" width="10" customWidth="1"/>
    <col min="10289" max="10289" width="10.140625" customWidth="1"/>
    <col min="10497" max="10497" width="24.42578125" bestFit="1" customWidth="1"/>
    <col min="10498" max="10498" width="9.5703125" customWidth="1"/>
    <col min="10499" max="10506" width="8.7109375" customWidth="1"/>
    <col min="10507" max="10518" width="9.140625" customWidth="1"/>
    <col min="10521" max="10521" width="9.140625" customWidth="1"/>
    <col min="10523" max="10524" width="9.140625" customWidth="1"/>
    <col min="10530" max="10530" width="9.140625" customWidth="1"/>
    <col min="10533" max="10539" width="9.140625" customWidth="1"/>
    <col min="10540" max="10540" width="10.42578125" customWidth="1"/>
    <col min="10541" max="10541" width="10" customWidth="1"/>
    <col min="10542" max="10542" width="10.140625" customWidth="1"/>
    <col min="10543" max="10543" width="10.42578125" customWidth="1"/>
    <col min="10544" max="10544" width="10" customWidth="1"/>
    <col min="10545" max="10545" width="10.140625" customWidth="1"/>
    <col min="10753" max="10753" width="24.42578125" bestFit="1" customWidth="1"/>
    <col min="10754" max="10754" width="9.5703125" customWidth="1"/>
    <col min="10755" max="10762" width="8.7109375" customWidth="1"/>
    <col min="10763" max="10774" width="9.140625" customWidth="1"/>
    <col min="10777" max="10777" width="9.140625" customWidth="1"/>
    <col min="10779" max="10780" width="9.140625" customWidth="1"/>
    <col min="10786" max="10786" width="9.140625" customWidth="1"/>
    <col min="10789" max="10795" width="9.140625" customWidth="1"/>
    <col min="10796" max="10796" width="10.42578125" customWidth="1"/>
    <col min="10797" max="10797" width="10" customWidth="1"/>
    <col min="10798" max="10798" width="10.140625" customWidth="1"/>
    <col min="10799" max="10799" width="10.42578125" customWidth="1"/>
    <col min="10800" max="10800" width="10" customWidth="1"/>
    <col min="10801" max="10801" width="10.140625" customWidth="1"/>
    <col min="11009" max="11009" width="24.42578125" bestFit="1" customWidth="1"/>
    <col min="11010" max="11010" width="9.5703125" customWidth="1"/>
    <col min="11011" max="11018" width="8.7109375" customWidth="1"/>
    <col min="11019" max="11030" width="9.140625" customWidth="1"/>
    <col min="11033" max="11033" width="9.140625" customWidth="1"/>
    <col min="11035" max="11036" width="9.140625" customWidth="1"/>
    <col min="11042" max="11042" width="9.140625" customWidth="1"/>
    <col min="11045" max="11051" width="9.140625" customWidth="1"/>
    <col min="11052" max="11052" width="10.42578125" customWidth="1"/>
    <col min="11053" max="11053" width="10" customWidth="1"/>
    <col min="11054" max="11054" width="10.140625" customWidth="1"/>
    <col min="11055" max="11055" width="10.42578125" customWidth="1"/>
    <col min="11056" max="11056" width="10" customWidth="1"/>
    <col min="11057" max="11057" width="10.140625" customWidth="1"/>
    <col min="11265" max="11265" width="24.42578125" bestFit="1" customWidth="1"/>
    <col min="11266" max="11266" width="9.5703125" customWidth="1"/>
    <col min="11267" max="11274" width="8.7109375" customWidth="1"/>
    <col min="11275" max="11286" width="9.140625" customWidth="1"/>
    <col min="11289" max="11289" width="9.140625" customWidth="1"/>
    <col min="11291" max="11292" width="9.140625" customWidth="1"/>
    <col min="11298" max="11298" width="9.140625" customWidth="1"/>
    <col min="11301" max="11307" width="9.140625" customWidth="1"/>
    <col min="11308" max="11308" width="10.42578125" customWidth="1"/>
    <col min="11309" max="11309" width="10" customWidth="1"/>
    <col min="11310" max="11310" width="10.140625" customWidth="1"/>
    <col min="11311" max="11311" width="10.42578125" customWidth="1"/>
    <col min="11312" max="11312" width="10" customWidth="1"/>
    <col min="11313" max="11313" width="10.140625" customWidth="1"/>
    <col min="11521" max="11521" width="24.42578125" bestFit="1" customWidth="1"/>
    <col min="11522" max="11522" width="9.5703125" customWidth="1"/>
    <col min="11523" max="11530" width="8.7109375" customWidth="1"/>
    <col min="11531" max="11542" width="9.140625" customWidth="1"/>
    <col min="11545" max="11545" width="9.140625" customWidth="1"/>
    <col min="11547" max="11548" width="9.140625" customWidth="1"/>
    <col min="11554" max="11554" width="9.140625" customWidth="1"/>
    <col min="11557" max="11563" width="9.140625" customWidth="1"/>
    <col min="11564" max="11564" width="10.42578125" customWidth="1"/>
    <col min="11565" max="11565" width="10" customWidth="1"/>
    <col min="11566" max="11566" width="10.140625" customWidth="1"/>
    <col min="11567" max="11567" width="10.42578125" customWidth="1"/>
    <col min="11568" max="11568" width="10" customWidth="1"/>
    <col min="11569" max="11569" width="10.140625" customWidth="1"/>
    <col min="11777" max="11777" width="24.42578125" bestFit="1" customWidth="1"/>
    <col min="11778" max="11778" width="9.5703125" customWidth="1"/>
    <col min="11779" max="11786" width="8.7109375" customWidth="1"/>
    <col min="11787" max="11798" width="9.140625" customWidth="1"/>
    <col min="11801" max="11801" width="9.140625" customWidth="1"/>
    <col min="11803" max="11804" width="9.140625" customWidth="1"/>
    <col min="11810" max="11810" width="9.140625" customWidth="1"/>
    <col min="11813" max="11819" width="9.140625" customWidth="1"/>
    <col min="11820" max="11820" width="10.42578125" customWidth="1"/>
    <col min="11821" max="11821" width="10" customWidth="1"/>
    <col min="11822" max="11822" width="10.140625" customWidth="1"/>
    <col min="11823" max="11823" width="10.42578125" customWidth="1"/>
    <col min="11824" max="11824" width="10" customWidth="1"/>
    <col min="11825" max="11825" width="10.140625" customWidth="1"/>
    <col min="12033" max="12033" width="24.42578125" bestFit="1" customWidth="1"/>
    <col min="12034" max="12034" width="9.5703125" customWidth="1"/>
    <col min="12035" max="12042" width="8.7109375" customWidth="1"/>
    <col min="12043" max="12054" width="9.140625" customWidth="1"/>
    <col min="12057" max="12057" width="9.140625" customWidth="1"/>
    <col min="12059" max="12060" width="9.140625" customWidth="1"/>
    <col min="12066" max="12066" width="9.140625" customWidth="1"/>
    <col min="12069" max="12075" width="9.140625" customWidth="1"/>
    <col min="12076" max="12076" width="10.42578125" customWidth="1"/>
    <col min="12077" max="12077" width="10" customWidth="1"/>
    <col min="12078" max="12078" width="10.140625" customWidth="1"/>
    <col min="12079" max="12079" width="10.42578125" customWidth="1"/>
    <col min="12080" max="12080" width="10" customWidth="1"/>
    <col min="12081" max="12081" width="10.140625" customWidth="1"/>
    <col min="12289" max="12289" width="24.42578125" bestFit="1" customWidth="1"/>
    <col min="12290" max="12290" width="9.5703125" customWidth="1"/>
    <col min="12291" max="12298" width="8.7109375" customWidth="1"/>
    <col min="12299" max="12310" width="9.140625" customWidth="1"/>
    <col min="12313" max="12313" width="9.140625" customWidth="1"/>
    <col min="12315" max="12316" width="9.140625" customWidth="1"/>
    <col min="12322" max="12322" width="9.140625" customWidth="1"/>
    <col min="12325" max="12331" width="9.140625" customWidth="1"/>
    <col min="12332" max="12332" width="10.42578125" customWidth="1"/>
    <col min="12333" max="12333" width="10" customWidth="1"/>
    <col min="12334" max="12334" width="10.140625" customWidth="1"/>
    <col min="12335" max="12335" width="10.42578125" customWidth="1"/>
    <col min="12336" max="12336" width="10" customWidth="1"/>
    <col min="12337" max="12337" width="10.140625" customWidth="1"/>
    <col min="12545" max="12545" width="24.42578125" bestFit="1" customWidth="1"/>
    <col min="12546" max="12546" width="9.5703125" customWidth="1"/>
    <col min="12547" max="12554" width="8.7109375" customWidth="1"/>
    <col min="12555" max="12566" width="9.140625" customWidth="1"/>
    <col min="12569" max="12569" width="9.140625" customWidth="1"/>
    <col min="12571" max="12572" width="9.140625" customWidth="1"/>
    <col min="12578" max="12578" width="9.140625" customWidth="1"/>
    <col min="12581" max="12587" width="9.140625" customWidth="1"/>
    <col min="12588" max="12588" width="10.42578125" customWidth="1"/>
    <col min="12589" max="12589" width="10" customWidth="1"/>
    <col min="12590" max="12590" width="10.140625" customWidth="1"/>
    <col min="12591" max="12591" width="10.42578125" customWidth="1"/>
    <col min="12592" max="12592" width="10" customWidth="1"/>
    <col min="12593" max="12593" width="10.140625" customWidth="1"/>
    <col min="12801" max="12801" width="24.42578125" bestFit="1" customWidth="1"/>
    <col min="12802" max="12802" width="9.5703125" customWidth="1"/>
    <col min="12803" max="12810" width="8.7109375" customWidth="1"/>
    <col min="12811" max="12822" width="9.140625" customWidth="1"/>
    <col min="12825" max="12825" width="9.140625" customWidth="1"/>
    <col min="12827" max="12828" width="9.140625" customWidth="1"/>
    <col min="12834" max="12834" width="9.140625" customWidth="1"/>
    <col min="12837" max="12843" width="9.140625" customWidth="1"/>
    <col min="12844" max="12844" width="10.42578125" customWidth="1"/>
    <col min="12845" max="12845" width="10" customWidth="1"/>
    <col min="12846" max="12846" width="10.140625" customWidth="1"/>
    <col min="12847" max="12847" width="10.42578125" customWidth="1"/>
    <col min="12848" max="12848" width="10" customWidth="1"/>
    <col min="12849" max="12849" width="10.140625" customWidth="1"/>
    <col min="13057" max="13057" width="24.42578125" bestFit="1" customWidth="1"/>
    <col min="13058" max="13058" width="9.5703125" customWidth="1"/>
    <col min="13059" max="13066" width="8.7109375" customWidth="1"/>
    <col min="13067" max="13078" width="9.140625" customWidth="1"/>
    <col min="13081" max="13081" width="9.140625" customWidth="1"/>
    <col min="13083" max="13084" width="9.140625" customWidth="1"/>
    <col min="13090" max="13090" width="9.140625" customWidth="1"/>
    <col min="13093" max="13099" width="9.140625" customWidth="1"/>
    <col min="13100" max="13100" width="10.42578125" customWidth="1"/>
    <col min="13101" max="13101" width="10" customWidth="1"/>
    <col min="13102" max="13102" width="10.140625" customWidth="1"/>
    <col min="13103" max="13103" width="10.42578125" customWidth="1"/>
    <col min="13104" max="13104" width="10" customWidth="1"/>
    <col min="13105" max="13105" width="10.140625" customWidth="1"/>
    <col min="13313" max="13313" width="24.42578125" bestFit="1" customWidth="1"/>
    <col min="13314" max="13314" width="9.5703125" customWidth="1"/>
    <col min="13315" max="13322" width="8.7109375" customWidth="1"/>
    <col min="13323" max="13334" width="9.140625" customWidth="1"/>
    <col min="13337" max="13337" width="9.140625" customWidth="1"/>
    <col min="13339" max="13340" width="9.140625" customWidth="1"/>
    <col min="13346" max="13346" width="9.140625" customWidth="1"/>
    <col min="13349" max="13355" width="9.140625" customWidth="1"/>
    <col min="13356" max="13356" width="10.42578125" customWidth="1"/>
    <col min="13357" max="13357" width="10" customWidth="1"/>
    <col min="13358" max="13358" width="10.140625" customWidth="1"/>
    <col min="13359" max="13359" width="10.42578125" customWidth="1"/>
    <col min="13360" max="13360" width="10" customWidth="1"/>
    <col min="13361" max="13361" width="10.140625" customWidth="1"/>
    <col min="13569" max="13569" width="24.42578125" bestFit="1" customWidth="1"/>
    <col min="13570" max="13570" width="9.5703125" customWidth="1"/>
    <col min="13571" max="13578" width="8.7109375" customWidth="1"/>
    <col min="13579" max="13590" width="9.140625" customWidth="1"/>
    <col min="13593" max="13593" width="9.140625" customWidth="1"/>
    <col min="13595" max="13596" width="9.140625" customWidth="1"/>
    <col min="13602" max="13602" width="9.140625" customWidth="1"/>
    <col min="13605" max="13611" width="9.140625" customWidth="1"/>
    <col min="13612" max="13612" width="10.42578125" customWidth="1"/>
    <col min="13613" max="13613" width="10" customWidth="1"/>
    <col min="13614" max="13614" width="10.140625" customWidth="1"/>
    <col min="13615" max="13615" width="10.42578125" customWidth="1"/>
    <col min="13616" max="13616" width="10" customWidth="1"/>
    <col min="13617" max="13617" width="10.140625" customWidth="1"/>
    <col min="13825" max="13825" width="24.42578125" bestFit="1" customWidth="1"/>
    <col min="13826" max="13826" width="9.5703125" customWidth="1"/>
    <col min="13827" max="13834" width="8.7109375" customWidth="1"/>
    <col min="13835" max="13846" width="9.140625" customWidth="1"/>
    <col min="13849" max="13849" width="9.140625" customWidth="1"/>
    <col min="13851" max="13852" width="9.140625" customWidth="1"/>
    <col min="13858" max="13858" width="9.140625" customWidth="1"/>
    <col min="13861" max="13867" width="9.140625" customWidth="1"/>
    <col min="13868" max="13868" width="10.42578125" customWidth="1"/>
    <col min="13869" max="13869" width="10" customWidth="1"/>
    <col min="13870" max="13870" width="10.140625" customWidth="1"/>
    <col min="13871" max="13871" width="10.42578125" customWidth="1"/>
    <col min="13872" max="13872" width="10" customWidth="1"/>
    <col min="13873" max="13873" width="10.140625" customWidth="1"/>
    <col min="14081" max="14081" width="24.42578125" bestFit="1" customWidth="1"/>
    <col min="14082" max="14082" width="9.5703125" customWidth="1"/>
    <col min="14083" max="14090" width="8.7109375" customWidth="1"/>
    <col min="14091" max="14102" width="9.140625" customWidth="1"/>
    <col min="14105" max="14105" width="9.140625" customWidth="1"/>
    <col min="14107" max="14108" width="9.140625" customWidth="1"/>
    <col min="14114" max="14114" width="9.140625" customWidth="1"/>
    <col min="14117" max="14123" width="9.140625" customWidth="1"/>
    <col min="14124" max="14124" width="10.42578125" customWidth="1"/>
    <col min="14125" max="14125" width="10" customWidth="1"/>
    <col min="14126" max="14126" width="10.140625" customWidth="1"/>
    <col min="14127" max="14127" width="10.42578125" customWidth="1"/>
    <col min="14128" max="14128" width="10" customWidth="1"/>
    <col min="14129" max="14129" width="10.140625" customWidth="1"/>
    <col min="14337" max="14337" width="24.42578125" bestFit="1" customWidth="1"/>
    <col min="14338" max="14338" width="9.5703125" customWidth="1"/>
    <col min="14339" max="14346" width="8.7109375" customWidth="1"/>
    <col min="14347" max="14358" width="9.140625" customWidth="1"/>
    <col min="14361" max="14361" width="9.140625" customWidth="1"/>
    <col min="14363" max="14364" width="9.140625" customWidth="1"/>
    <col min="14370" max="14370" width="9.140625" customWidth="1"/>
    <col min="14373" max="14379" width="9.140625" customWidth="1"/>
    <col min="14380" max="14380" width="10.42578125" customWidth="1"/>
    <col min="14381" max="14381" width="10" customWidth="1"/>
    <col min="14382" max="14382" width="10.140625" customWidth="1"/>
    <col min="14383" max="14383" width="10.42578125" customWidth="1"/>
    <col min="14384" max="14384" width="10" customWidth="1"/>
    <col min="14385" max="14385" width="10.140625" customWidth="1"/>
    <col min="14593" max="14593" width="24.42578125" bestFit="1" customWidth="1"/>
    <col min="14594" max="14594" width="9.5703125" customWidth="1"/>
    <col min="14595" max="14602" width="8.7109375" customWidth="1"/>
    <col min="14603" max="14614" width="9.140625" customWidth="1"/>
    <col min="14617" max="14617" width="9.140625" customWidth="1"/>
    <col min="14619" max="14620" width="9.140625" customWidth="1"/>
    <col min="14626" max="14626" width="9.140625" customWidth="1"/>
    <col min="14629" max="14635" width="9.140625" customWidth="1"/>
    <col min="14636" max="14636" width="10.42578125" customWidth="1"/>
    <col min="14637" max="14637" width="10" customWidth="1"/>
    <col min="14638" max="14638" width="10.140625" customWidth="1"/>
    <col min="14639" max="14639" width="10.42578125" customWidth="1"/>
    <col min="14640" max="14640" width="10" customWidth="1"/>
    <col min="14641" max="14641" width="10.140625" customWidth="1"/>
    <col min="14849" max="14849" width="24.42578125" bestFit="1" customWidth="1"/>
    <col min="14850" max="14850" width="9.5703125" customWidth="1"/>
    <col min="14851" max="14858" width="8.7109375" customWidth="1"/>
    <col min="14859" max="14870" width="9.140625" customWidth="1"/>
    <col min="14873" max="14873" width="9.140625" customWidth="1"/>
    <col min="14875" max="14876" width="9.140625" customWidth="1"/>
    <col min="14882" max="14882" width="9.140625" customWidth="1"/>
    <col min="14885" max="14891" width="9.140625" customWidth="1"/>
    <col min="14892" max="14892" width="10.42578125" customWidth="1"/>
    <col min="14893" max="14893" width="10" customWidth="1"/>
    <col min="14894" max="14894" width="10.140625" customWidth="1"/>
    <col min="14895" max="14895" width="10.42578125" customWidth="1"/>
    <col min="14896" max="14896" width="10" customWidth="1"/>
    <col min="14897" max="14897" width="10.140625" customWidth="1"/>
    <col min="15105" max="15105" width="24.42578125" bestFit="1" customWidth="1"/>
    <col min="15106" max="15106" width="9.5703125" customWidth="1"/>
    <col min="15107" max="15114" width="8.7109375" customWidth="1"/>
    <col min="15115" max="15126" width="9.140625" customWidth="1"/>
    <col min="15129" max="15129" width="9.140625" customWidth="1"/>
    <col min="15131" max="15132" width="9.140625" customWidth="1"/>
    <col min="15138" max="15138" width="9.140625" customWidth="1"/>
    <col min="15141" max="15147" width="9.140625" customWidth="1"/>
    <col min="15148" max="15148" width="10.42578125" customWidth="1"/>
    <col min="15149" max="15149" width="10" customWidth="1"/>
    <col min="15150" max="15150" width="10.140625" customWidth="1"/>
    <col min="15151" max="15151" width="10.42578125" customWidth="1"/>
    <col min="15152" max="15152" width="10" customWidth="1"/>
    <col min="15153" max="15153" width="10.140625" customWidth="1"/>
    <col min="15361" max="15361" width="24.42578125" bestFit="1" customWidth="1"/>
    <col min="15362" max="15362" width="9.5703125" customWidth="1"/>
    <col min="15363" max="15370" width="8.7109375" customWidth="1"/>
    <col min="15371" max="15382" width="9.140625" customWidth="1"/>
    <col min="15385" max="15385" width="9.140625" customWidth="1"/>
    <col min="15387" max="15388" width="9.140625" customWidth="1"/>
    <col min="15394" max="15394" width="9.140625" customWidth="1"/>
    <col min="15397" max="15403" width="9.140625" customWidth="1"/>
    <col min="15404" max="15404" width="10.42578125" customWidth="1"/>
    <col min="15405" max="15405" width="10" customWidth="1"/>
    <col min="15406" max="15406" width="10.140625" customWidth="1"/>
    <col min="15407" max="15407" width="10.42578125" customWidth="1"/>
    <col min="15408" max="15408" width="10" customWidth="1"/>
    <col min="15409" max="15409" width="10.140625" customWidth="1"/>
    <col min="15617" max="15617" width="24.42578125" bestFit="1" customWidth="1"/>
    <col min="15618" max="15618" width="9.5703125" customWidth="1"/>
    <col min="15619" max="15626" width="8.7109375" customWidth="1"/>
    <col min="15627" max="15638" width="9.140625" customWidth="1"/>
    <col min="15641" max="15641" width="9.140625" customWidth="1"/>
    <col min="15643" max="15644" width="9.140625" customWidth="1"/>
    <col min="15650" max="15650" width="9.140625" customWidth="1"/>
    <col min="15653" max="15659" width="9.140625" customWidth="1"/>
    <col min="15660" max="15660" width="10.42578125" customWidth="1"/>
    <col min="15661" max="15661" width="10" customWidth="1"/>
    <col min="15662" max="15662" width="10.140625" customWidth="1"/>
    <col min="15663" max="15663" width="10.42578125" customWidth="1"/>
    <col min="15664" max="15664" width="10" customWidth="1"/>
    <col min="15665" max="15665" width="10.140625" customWidth="1"/>
    <col min="15873" max="15873" width="24.42578125" bestFit="1" customWidth="1"/>
    <col min="15874" max="15874" width="9.5703125" customWidth="1"/>
    <col min="15875" max="15882" width="8.7109375" customWidth="1"/>
    <col min="15883" max="15894" width="9.140625" customWidth="1"/>
    <col min="15897" max="15897" width="9.140625" customWidth="1"/>
    <col min="15899" max="15900" width="9.140625" customWidth="1"/>
    <col min="15906" max="15906" width="9.140625" customWidth="1"/>
    <col min="15909" max="15915" width="9.140625" customWidth="1"/>
    <col min="15916" max="15916" width="10.42578125" customWidth="1"/>
    <col min="15917" max="15917" width="10" customWidth="1"/>
    <col min="15918" max="15918" width="10.140625" customWidth="1"/>
    <col min="15919" max="15919" width="10.42578125" customWidth="1"/>
    <col min="15920" max="15920" width="10" customWidth="1"/>
    <col min="15921" max="15921" width="10.140625" customWidth="1"/>
    <col min="16129" max="16129" width="24.42578125" bestFit="1" customWidth="1"/>
    <col min="16130" max="16130" width="9.5703125" customWidth="1"/>
    <col min="16131" max="16138" width="8.7109375" customWidth="1"/>
    <col min="16139" max="16150" width="9.140625" customWidth="1"/>
    <col min="16153" max="16153" width="9.140625" customWidth="1"/>
    <col min="16155" max="16156" width="9.140625" customWidth="1"/>
    <col min="16162" max="16162" width="9.140625" customWidth="1"/>
    <col min="16165" max="16171" width="9.140625" customWidth="1"/>
    <col min="16172" max="16172" width="10.42578125" customWidth="1"/>
    <col min="16173" max="16173" width="10" customWidth="1"/>
    <col min="16174" max="16174" width="10.140625" customWidth="1"/>
    <col min="16175" max="16175" width="10.42578125" customWidth="1"/>
    <col min="16176" max="16176" width="10" customWidth="1"/>
    <col min="16177" max="16177" width="10.140625" customWidth="1"/>
  </cols>
  <sheetData>
    <row r="1" spans="1:43" ht="18.75" customHeight="1" x14ac:dyDescent="0.25">
      <c r="A1" s="229" t="s">
        <v>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</row>
    <row r="2" spans="1:43" ht="15.75" customHeight="1" x14ac:dyDescent="0.25">
      <c r="A2" s="231"/>
      <c r="B2" s="222">
        <v>2018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  <c r="W2" s="222">
        <v>2019</v>
      </c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4"/>
    </row>
    <row r="3" spans="1:43" ht="15.75" customHeight="1" x14ac:dyDescent="0.25">
      <c r="A3" s="232"/>
      <c r="B3" s="225" t="s">
        <v>30</v>
      </c>
      <c r="C3" s="225"/>
      <c r="D3" s="225"/>
      <c r="E3" s="225" t="s">
        <v>34</v>
      </c>
      <c r="F3" s="225"/>
      <c r="G3" s="225"/>
      <c r="H3" s="225" t="s">
        <v>35</v>
      </c>
      <c r="I3" s="225"/>
      <c r="J3" s="225"/>
      <c r="K3" s="225" t="s">
        <v>39</v>
      </c>
      <c r="L3" s="225"/>
      <c r="M3" s="225"/>
      <c r="N3" s="225" t="s">
        <v>40</v>
      </c>
      <c r="O3" s="225"/>
      <c r="P3" s="225"/>
      <c r="Q3" s="226" t="s">
        <v>44</v>
      </c>
      <c r="R3" s="227"/>
      <c r="S3" s="228"/>
      <c r="T3" s="225">
        <v>2018</v>
      </c>
      <c r="U3" s="225"/>
      <c r="V3" s="225"/>
      <c r="W3" s="225" t="s">
        <v>30</v>
      </c>
      <c r="X3" s="225"/>
      <c r="Y3" s="225"/>
      <c r="Z3" s="225" t="s">
        <v>34</v>
      </c>
      <c r="AA3" s="225"/>
      <c r="AB3" s="225"/>
      <c r="AC3" s="225" t="s">
        <v>35</v>
      </c>
      <c r="AD3" s="225"/>
      <c r="AE3" s="225"/>
      <c r="AF3" s="225" t="s">
        <v>39</v>
      </c>
      <c r="AG3" s="225"/>
      <c r="AH3" s="225"/>
      <c r="AI3" s="225" t="s">
        <v>40</v>
      </c>
      <c r="AJ3" s="225"/>
      <c r="AK3" s="225"/>
      <c r="AL3" s="226" t="s">
        <v>44</v>
      </c>
      <c r="AM3" s="227"/>
      <c r="AN3" s="228"/>
      <c r="AO3" s="225">
        <v>2019</v>
      </c>
      <c r="AP3" s="225"/>
      <c r="AQ3" s="225"/>
    </row>
    <row r="4" spans="1:43" ht="28.5" customHeight="1" x14ac:dyDescent="0.25">
      <c r="A4" s="124"/>
      <c r="B4" s="125" t="s">
        <v>75</v>
      </c>
      <c r="C4" s="125" t="s">
        <v>76</v>
      </c>
      <c r="D4" s="126" t="s">
        <v>77</v>
      </c>
      <c r="E4" s="125" t="s">
        <v>75</v>
      </c>
      <c r="F4" s="125" t="s">
        <v>76</v>
      </c>
      <c r="G4" s="126" t="s">
        <v>77</v>
      </c>
      <c r="H4" s="125" t="s">
        <v>75</v>
      </c>
      <c r="I4" s="125" t="s">
        <v>76</v>
      </c>
      <c r="J4" s="126" t="s">
        <v>77</v>
      </c>
      <c r="K4" s="125" t="s">
        <v>75</v>
      </c>
      <c r="L4" s="125" t="s">
        <v>76</v>
      </c>
      <c r="M4" s="126" t="s">
        <v>77</v>
      </c>
      <c r="N4" s="125" t="s">
        <v>75</v>
      </c>
      <c r="O4" s="125" t="s">
        <v>76</v>
      </c>
      <c r="P4" s="126" t="s">
        <v>77</v>
      </c>
      <c r="Q4" s="125" t="s">
        <v>75</v>
      </c>
      <c r="R4" s="125" t="s">
        <v>76</v>
      </c>
      <c r="S4" s="126" t="s">
        <v>77</v>
      </c>
      <c r="T4" s="125" t="s">
        <v>75</v>
      </c>
      <c r="U4" s="125" t="s">
        <v>76</v>
      </c>
      <c r="V4" s="126" t="s">
        <v>77</v>
      </c>
      <c r="W4" s="125" t="s">
        <v>75</v>
      </c>
      <c r="X4" s="125" t="s">
        <v>76</v>
      </c>
      <c r="Y4" s="126" t="s">
        <v>77</v>
      </c>
      <c r="Z4" s="125" t="s">
        <v>75</v>
      </c>
      <c r="AA4" s="125" t="s">
        <v>76</v>
      </c>
      <c r="AB4" s="126" t="s">
        <v>77</v>
      </c>
      <c r="AC4" s="125" t="s">
        <v>75</v>
      </c>
      <c r="AD4" s="125" t="s">
        <v>76</v>
      </c>
      <c r="AE4" s="126" t="s">
        <v>77</v>
      </c>
      <c r="AF4" s="125" t="s">
        <v>75</v>
      </c>
      <c r="AG4" s="125" t="s">
        <v>76</v>
      </c>
      <c r="AH4" s="126" t="s">
        <v>77</v>
      </c>
      <c r="AI4" s="125" t="s">
        <v>75</v>
      </c>
      <c r="AJ4" s="125" t="s">
        <v>76</v>
      </c>
      <c r="AK4" s="126" t="s">
        <v>77</v>
      </c>
      <c r="AL4" s="125" t="s">
        <v>75</v>
      </c>
      <c r="AM4" s="125" t="s">
        <v>76</v>
      </c>
      <c r="AN4" s="126" t="s">
        <v>77</v>
      </c>
      <c r="AO4" s="125" t="s">
        <v>75</v>
      </c>
      <c r="AP4" s="125" t="s">
        <v>76</v>
      </c>
      <c r="AQ4" s="126" t="s">
        <v>77</v>
      </c>
    </row>
    <row r="5" spans="1:43" ht="15.75" x14ac:dyDescent="0.25">
      <c r="A5" s="165" t="s">
        <v>13</v>
      </c>
      <c r="B5" s="127">
        <v>62.285605554777355</v>
      </c>
      <c r="C5" s="127">
        <v>69.119756086743266</v>
      </c>
      <c r="D5" s="128">
        <v>63.41917414019774</v>
      </c>
      <c r="E5" s="127">
        <v>39.65691259177391</v>
      </c>
      <c r="F5" s="127">
        <v>72.314959161482832</v>
      </c>
      <c r="G5" s="128">
        <v>45.073845607729652</v>
      </c>
      <c r="H5" s="127">
        <v>50.9</v>
      </c>
      <c r="I5" s="127">
        <v>70.7</v>
      </c>
      <c r="J5" s="128">
        <v>54.2</v>
      </c>
      <c r="K5" s="127">
        <v>29.20254280427373</v>
      </c>
      <c r="L5" s="127">
        <v>55.425306896513007</v>
      </c>
      <c r="M5" s="128">
        <v>33.5520667807819</v>
      </c>
      <c r="N5" s="127">
        <v>43.593836936903188</v>
      </c>
      <c r="O5" s="127">
        <v>65.569844564033062</v>
      </c>
      <c r="P5" s="128">
        <v>47.238958852575571</v>
      </c>
      <c r="Q5" s="127">
        <v>58.74031775347094</v>
      </c>
      <c r="R5" s="127">
        <v>43.721444038124645</v>
      </c>
      <c r="S5" s="128">
        <v>56.249163461144434</v>
      </c>
      <c r="T5" s="127">
        <v>47.411580046832597</v>
      </c>
      <c r="U5" s="127">
        <v>60.062850458872589</v>
      </c>
      <c r="V5" s="128">
        <v>49.510024123776482</v>
      </c>
      <c r="W5" s="127">
        <v>65.682299925292995</v>
      </c>
      <c r="X5" s="127">
        <v>46.456275894096407</v>
      </c>
      <c r="Y5" s="128">
        <v>62.493312974776941</v>
      </c>
      <c r="Z5" s="127">
        <v>41.030001918984972</v>
      </c>
      <c r="AA5" s="127">
        <v>55.48716303772305</v>
      </c>
      <c r="AB5" s="128">
        <v>43.42798592620116</v>
      </c>
      <c r="AC5" s="127">
        <v>53.288050651403331</v>
      </c>
      <c r="AD5" s="127">
        <v>50.996666667963943</v>
      </c>
      <c r="AE5" s="128">
        <v>52.907982801183607</v>
      </c>
      <c r="AF5" s="127">
        <v>25.624106243512657</v>
      </c>
      <c r="AG5" s="127">
        <v>49.475367372315539</v>
      </c>
      <c r="AH5" s="128">
        <v>29.608203659375103</v>
      </c>
      <c r="AI5" s="127">
        <v>44.017498298967062</v>
      </c>
      <c r="AJ5" s="127">
        <v>50.483994377855332</v>
      </c>
      <c r="AK5" s="128">
        <v>45.092624680938613</v>
      </c>
      <c r="AL5" s="127">
        <v>58.934133643906961</v>
      </c>
      <c r="AM5" s="127">
        <v>48.365027784760592</v>
      </c>
      <c r="AN5" s="128">
        <v>57.170074268680892</v>
      </c>
      <c r="AO5" s="127">
        <v>47.761571212287635</v>
      </c>
      <c r="AP5" s="127">
        <v>49.950278056611907</v>
      </c>
      <c r="AQ5" s="128">
        <v>48.125823051613402</v>
      </c>
    </row>
    <row r="6" spans="1:43" ht="15.75" x14ac:dyDescent="0.25">
      <c r="A6" s="86" t="s">
        <v>14</v>
      </c>
      <c r="B6" s="127">
        <v>69.943501818783076</v>
      </c>
      <c r="C6" s="127">
        <v>54.025080769771037</v>
      </c>
      <c r="D6" s="128">
        <v>59.371317897902699</v>
      </c>
      <c r="E6" s="127">
        <v>38.5</v>
      </c>
      <c r="F6" s="127">
        <v>64.5</v>
      </c>
      <c r="G6" s="128">
        <v>55.8</v>
      </c>
      <c r="H6" s="127">
        <v>54.141645208497756</v>
      </c>
      <c r="I6" s="127">
        <v>59.31394746575107</v>
      </c>
      <c r="J6" s="128">
        <v>57.57681824417147</v>
      </c>
      <c r="K6" s="127">
        <v>36.543810170807447</v>
      </c>
      <c r="L6" s="127">
        <v>40.965994655846174</v>
      </c>
      <c r="M6" s="128">
        <v>39.48079415709261</v>
      </c>
      <c r="N6" s="127">
        <v>48.211239261730334</v>
      </c>
      <c r="O6" s="127">
        <v>53.130754577431475</v>
      </c>
      <c r="P6" s="128">
        <v>51.47852441262841</v>
      </c>
      <c r="Q6" s="127">
        <v>55.41740699404761</v>
      </c>
      <c r="R6" s="127">
        <v>46.409999806963953</v>
      </c>
      <c r="S6" s="128">
        <v>49.435157552416058</v>
      </c>
      <c r="T6" s="127">
        <v>50.027588388780174</v>
      </c>
      <c r="U6" s="127">
        <v>51.316254969680919</v>
      </c>
      <c r="V6" s="128">
        <v>50.883453431175219</v>
      </c>
      <c r="W6" s="127">
        <v>70.259780753968258</v>
      </c>
      <c r="X6" s="127">
        <v>40.766979461401078</v>
      </c>
      <c r="Y6" s="128">
        <v>50.672202397611713</v>
      </c>
      <c r="Z6" s="127">
        <v>42.480540293040292</v>
      </c>
      <c r="AA6" s="127">
        <v>64.603297431001963</v>
      </c>
      <c r="AB6" s="128">
        <v>57.173320222618528</v>
      </c>
      <c r="AC6" s="127">
        <v>56.293422290186804</v>
      </c>
      <c r="AD6" s="127">
        <v>52.538468567889673</v>
      </c>
      <c r="AE6" s="128">
        <v>53.799578130374023</v>
      </c>
      <c r="AF6" s="127">
        <v>36.217057938664595</v>
      </c>
      <c r="AG6" s="127">
        <v>45.310116659206976</v>
      </c>
      <c r="AH6" s="128">
        <v>42.25619265566629</v>
      </c>
      <c r="AI6" s="127">
        <v>49.527761043519973</v>
      </c>
      <c r="AJ6" s="127">
        <v>50.102540452143117</v>
      </c>
      <c r="AK6" s="128">
        <v>49.909499508860797</v>
      </c>
      <c r="AL6" s="127">
        <v>55.440483469202896</v>
      </c>
      <c r="AM6" s="127">
        <v>51.435549681588675</v>
      </c>
      <c r="AN6" s="128">
        <v>52.78061560522066</v>
      </c>
      <c r="AO6" s="127">
        <v>51.018091079582518</v>
      </c>
      <c r="AP6" s="127">
        <v>50.438531819565021</v>
      </c>
      <c r="AQ6" s="128">
        <v>50.633178086573416</v>
      </c>
    </row>
    <row r="7" spans="1:43" ht="15.75" x14ac:dyDescent="0.25">
      <c r="A7" s="86" t="s">
        <v>15</v>
      </c>
      <c r="B7" s="129">
        <v>33.749933373590977</v>
      </c>
      <c r="C7" s="129">
        <v>49.692887424455684</v>
      </c>
      <c r="D7" s="130">
        <v>47.683197940898268</v>
      </c>
      <c r="E7" s="129">
        <v>15.9</v>
      </c>
      <c r="F7" s="129">
        <v>51.1</v>
      </c>
      <c r="G7" s="130">
        <v>46.7</v>
      </c>
      <c r="H7" s="129">
        <v>24.780393746496916</v>
      </c>
      <c r="I7" s="129">
        <v>50.4</v>
      </c>
      <c r="J7" s="130">
        <v>47.168397488266045</v>
      </c>
      <c r="K7" s="129">
        <v>8.3421215343415263</v>
      </c>
      <c r="L7" s="129">
        <v>48.665886832507177</v>
      </c>
      <c r="M7" s="130">
        <v>43.58287355914419</v>
      </c>
      <c r="N7" s="129">
        <v>19.240756224451879</v>
      </c>
      <c r="O7" s="129">
        <v>49.81400010252856</v>
      </c>
      <c r="P7" s="130">
        <v>45.960089057939271</v>
      </c>
      <c r="Q7" s="129">
        <v>29.431773196282297</v>
      </c>
      <c r="R7" s="129">
        <v>39.503526905570794</v>
      </c>
      <c r="S7" s="130">
        <v>38.233931732307418</v>
      </c>
      <c r="T7" s="129">
        <v>21.809450913242014</v>
      </c>
      <c r="U7" s="129">
        <v>47.215195899459758</v>
      </c>
      <c r="V7" s="130">
        <v>44.012674060793707</v>
      </c>
      <c r="W7" s="129">
        <v>35.311407809983898</v>
      </c>
      <c r="X7" s="129">
        <v>43.648055764594389</v>
      </c>
      <c r="Y7" s="130">
        <v>42.597179391931668</v>
      </c>
      <c r="Z7" s="129">
        <v>18.038040293040293</v>
      </c>
      <c r="AA7" s="129">
        <v>43.497791613775256</v>
      </c>
      <c r="AB7" s="130">
        <v>40.288462005220474</v>
      </c>
      <c r="AC7" s="129">
        <v>26.627007566658655</v>
      </c>
      <c r="AD7" s="129">
        <v>43.572508594845537</v>
      </c>
      <c r="AE7" s="130">
        <v>41.436443026237086</v>
      </c>
      <c r="AF7" s="129">
        <v>8.4690036231884047</v>
      </c>
      <c r="AG7" s="129">
        <v>47.912203886259249</v>
      </c>
      <c r="AH7" s="130">
        <v>42.940190261077674</v>
      </c>
      <c r="AI7" s="129">
        <v>20.50782675054414</v>
      </c>
      <c r="AJ7" s="129">
        <v>45.034970011732199</v>
      </c>
      <c r="AK7" s="130">
        <v>41.943200336146731</v>
      </c>
      <c r="AL7" s="129">
        <v>30.062539185570259</v>
      </c>
      <c r="AM7" s="129">
        <v>40.24339371942807</v>
      </c>
      <c r="AN7" s="130">
        <v>38.960045838913274</v>
      </c>
      <c r="AO7" s="129">
        <v>22.916137830057572</v>
      </c>
      <c r="AP7" s="129">
        <v>43.827230233945954</v>
      </c>
      <c r="AQ7" s="130">
        <v>41.191281942323499</v>
      </c>
    </row>
    <row r="8" spans="1:43" ht="15.75" x14ac:dyDescent="0.25">
      <c r="A8" s="166" t="s">
        <v>74</v>
      </c>
      <c r="B8" s="168">
        <v>61.202386128928289</v>
      </c>
      <c r="C8" s="168">
        <v>55.356764416790746</v>
      </c>
      <c r="D8" s="169">
        <v>58.794151088646295</v>
      </c>
      <c r="E8" s="168">
        <v>38.200000000000003</v>
      </c>
      <c r="F8" s="168">
        <v>59</v>
      </c>
      <c r="G8" s="169">
        <v>46.8</v>
      </c>
      <c r="H8" s="168">
        <v>49.657538991954794</v>
      </c>
      <c r="I8" s="168">
        <v>57.173487882940435</v>
      </c>
      <c r="J8" s="169">
        <v>52.75390279576677</v>
      </c>
      <c r="K8" s="168">
        <v>28.530317769476582</v>
      </c>
      <c r="L8" s="168">
        <v>48.852866316504986</v>
      </c>
      <c r="M8" s="169">
        <v>36.902647682164229</v>
      </c>
      <c r="N8" s="168">
        <v>42.537742829068371</v>
      </c>
      <c r="O8" s="168">
        <v>54.369468893518956</v>
      </c>
      <c r="P8" s="169">
        <v>47.412087885688258</v>
      </c>
      <c r="Q8" s="168">
        <v>56.859847043631021</v>
      </c>
      <c r="R8" s="168">
        <v>41.889024832930964</v>
      </c>
      <c r="S8" s="169">
        <v>50.692280888130291</v>
      </c>
      <c r="T8" s="168">
        <v>46.147697863971828</v>
      </c>
      <c r="U8" s="168">
        <v>51.200368431370016</v>
      </c>
      <c r="V8" s="169">
        <v>48.229258886325489</v>
      </c>
      <c r="W8" s="168">
        <v>64.284184824302173</v>
      </c>
      <c r="X8" s="168">
        <v>43.787317056656391</v>
      </c>
      <c r="Y8" s="169">
        <v>55.840040196951449</v>
      </c>
      <c r="Z8" s="168">
        <v>39.833286530032453</v>
      </c>
      <c r="AA8" s="168">
        <v>50.564085448041581</v>
      </c>
      <c r="AB8" s="169">
        <v>44.25407994383</v>
      </c>
      <c r="AC8" s="168">
        <v>51.991191759227341</v>
      </c>
      <c r="AD8" s="168">
        <v>47.153250849271203</v>
      </c>
      <c r="AE8" s="169">
        <v>49.998093437798374</v>
      </c>
      <c r="AF8" s="168">
        <v>25.382188197326201</v>
      </c>
      <c r="AG8" s="168">
        <v>47.796307922081603</v>
      </c>
      <c r="AH8" s="169">
        <v>34.656291443797251</v>
      </c>
      <c r="AI8" s="168">
        <v>43.067884036556912</v>
      </c>
      <c r="AJ8" s="168">
        <v>47.369958727287894</v>
      </c>
      <c r="AK8" s="169">
        <v>44.84280676882095</v>
      </c>
      <c r="AL8" s="168">
        <v>57.052743651479609</v>
      </c>
      <c r="AM8" s="168">
        <v>44.427704696103319</v>
      </c>
      <c r="AN8" s="169">
        <v>51.829708801278876</v>
      </c>
      <c r="AO8" s="168">
        <v>46.579932684416384</v>
      </c>
      <c r="AP8" s="168">
        <v>46.628480288844607</v>
      </c>
      <c r="AQ8" s="169">
        <v>46.599975953920925</v>
      </c>
    </row>
    <row r="9" spans="1:43" ht="15.75" x14ac:dyDescent="0.25">
      <c r="A9" s="167" t="s">
        <v>26</v>
      </c>
      <c r="B9" s="131">
        <v>28.522187499999998</v>
      </c>
      <c r="C9" s="163" t="s">
        <v>0</v>
      </c>
      <c r="D9" s="132" t="s">
        <v>0</v>
      </c>
      <c r="E9" s="163">
        <v>8.6999999999999993</v>
      </c>
      <c r="F9" s="163" t="s">
        <v>0</v>
      </c>
      <c r="G9" s="132" t="s">
        <v>0</v>
      </c>
      <c r="H9" s="131">
        <v>18.559999999999999</v>
      </c>
      <c r="I9" s="163" t="s">
        <v>0</v>
      </c>
      <c r="J9" s="132" t="s">
        <v>0</v>
      </c>
      <c r="K9" s="131">
        <v>0</v>
      </c>
      <c r="L9" s="163" t="s">
        <v>0</v>
      </c>
      <c r="M9" s="132" t="s">
        <v>0</v>
      </c>
      <c r="N9" s="131">
        <v>12.3</v>
      </c>
      <c r="O9" s="163" t="s">
        <v>0</v>
      </c>
      <c r="P9" s="132" t="s">
        <v>0</v>
      </c>
      <c r="Q9" s="131">
        <v>26.800403834541065</v>
      </c>
      <c r="R9" s="163" t="s">
        <v>0</v>
      </c>
      <c r="S9" s="132" t="s">
        <v>0</v>
      </c>
      <c r="T9" s="131">
        <v>15.95755232115677</v>
      </c>
      <c r="U9" s="163" t="s">
        <v>0</v>
      </c>
      <c r="V9" s="132" t="s">
        <v>0</v>
      </c>
      <c r="W9" s="131">
        <v>29.270929783950617</v>
      </c>
      <c r="X9" s="163" t="s">
        <v>0</v>
      </c>
      <c r="Y9" s="132" t="s">
        <v>0</v>
      </c>
      <c r="Z9" s="131">
        <v>8.3642708642708641</v>
      </c>
      <c r="AA9" s="163" t="s">
        <v>0</v>
      </c>
      <c r="AB9" s="132" t="s">
        <v>0</v>
      </c>
      <c r="AC9" s="131">
        <v>17.369717784082425</v>
      </c>
      <c r="AD9" s="163" t="s">
        <v>0</v>
      </c>
      <c r="AE9" s="132" t="s">
        <v>0</v>
      </c>
      <c r="AF9" s="131">
        <v>0</v>
      </c>
      <c r="AG9" s="163" t="s">
        <v>0</v>
      </c>
      <c r="AH9" s="132" t="s">
        <v>0</v>
      </c>
      <c r="AI9" s="131">
        <v>9.41</v>
      </c>
      <c r="AJ9" s="163" t="s">
        <v>0</v>
      </c>
      <c r="AK9" s="132" t="s">
        <v>0</v>
      </c>
      <c r="AL9" s="131">
        <v>27.353725090579712</v>
      </c>
      <c r="AM9" s="163" t="s">
        <v>0</v>
      </c>
      <c r="AN9" s="132" t="s">
        <v>0</v>
      </c>
      <c r="AO9" s="131">
        <v>16.301435502283105</v>
      </c>
      <c r="AP9" s="163" t="s">
        <v>0</v>
      </c>
      <c r="AQ9" s="132" t="s">
        <v>0</v>
      </c>
    </row>
    <row r="11" spans="1:43" x14ac:dyDescent="0.25">
      <c r="B11" s="133"/>
      <c r="C11" s="133"/>
      <c r="K11" s="133"/>
      <c r="L11" s="133"/>
      <c r="N11" s="133"/>
      <c r="O11" s="133"/>
      <c r="W11" s="133"/>
      <c r="X11" s="133"/>
      <c r="AF11" s="133"/>
      <c r="AG11" s="133"/>
      <c r="AI11" s="133"/>
      <c r="AJ11" s="133"/>
    </row>
    <row r="21" spans="44:47" x14ac:dyDescent="0.25">
      <c r="AR21" s="134"/>
      <c r="AU21" s="134"/>
    </row>
  </sheetData>
  <mergeCells count="18">
    <mergeCell ref="E3:G3"/>
    <mergeCell ref="H3:J3"/>
    <mergeCell ref="A1:AQ1"/>
    <mergeCell ref="K3:M3"/>
    <mergeCell ref="N3:P3"/>
    <mergeCell ref="A2:A3"/>
    <mergeCell ref="B2:V2"/>
    <mergeCell ref="Q3:S3"/>
    <mergeCell ref="T3:V3"/>
    <mergeCell ref="B3:D3"/>
    <mergeCell ref="W2:AQ2"/>
    <mergeCell ref="W3:Y3"/>
    <mergeCell ref="Z3:AB3"/>
    <mergeCell ref="AC3:AE3"/>
    <mergeCell ref="AF3:AH3"/>
    <mergeCell ref="AI3:AK3"/>
    <mergeCell ref="AL3:AN3"/>
    <mergeCell ref="AO3:AQ3"/>
  </mergeCells>
  <pageMargins left="0.25" right="0.25" top="0.75" bottom="0.75" header="0.3" footer="0.3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J31" sqref="J31"/>
    </sheetView>
  </sheetViews>
  <sheetFormatPr defaultRowHeight="15" x14ac:dyDescent="0.25"/>
  <cols>
    <col min="1" max="1" width="60.5703125" customWidth="1"/>
    <col min="2" max="7" width="11.7109375" customWidth="1"/>
    <col min="8" max="8" width="11.85546875" customWidth="1"/>
    <col min="9" max="14" width="11.7109375" customWidth="1"/>
    <col min="15" max="15" width="11.85546875" customWidth="1"/>
    <col min="16" max="17" width="12.7109375" customWidth="1"/>
    <col min="18" max="18" width="11.42578125" customWidth="1"/>
    <col min="19" max="19" width="11.85546875" customWidth="1"/>
    <col min="257" max="257" width="27" customWidth="1"/>
    <col min="258" max="270" width="11.7109375" customWidth="1"/>
    <col min="271" max="271" width="11.85546875" customWidth="1"/>
    <col min="272" max="273" width="12.7109375" customWidth="1"/>
    <col min="274" max="274" width="11.42578125" customWidth="1"/>
    <col min="275" max="275" width="11.85546875" customWidth="1"/>
    <col min="513" max="513" width="27" customWidth="1"/>
    <col min="514" max="526" width="11.7109375" customWidth="1"/>
    <col min="527" max="527" width="11.85546875" customWidth="1"/>
    <col min="528" max="529" width="12.7109375" customWidth="1"/>
    <col min="530" max="530" width="11.42578125" customWidth="1"/>
    <col min="531" max="531" width="11.85546875" customWidth="1"/>
    <col min="769" max="769" width="27" customWidth="1"/>
    <col min="770" max="782" width="11.7109375" customWidth="1"/>
    <col min="783" max="783" width="11.85546875" customWidth="1"/>
    <col min="784" max="785" width="12.7109375" customWidth="1"/>
    <col min="786" max="786" width="11.42578125" customWidth="1"/>
    <col min="787" max="787" width="11.85546875" customWidth="1"/>
    <col min="1025" max="1025" width="27" customWidth="1"/>
    <col min="1026" max="1038" width="11.7109375" customWidth="1"/>
    <col min="1039" max="1039" width="11.85546875" customWidth="1"/>
    <col min="1040" max="1041" width="12.7109375" customWidth="1"/>
    <col min="1042" max="1042" width="11.42578125" customWidth="1"/>
    <col min="1043" max="1043" width="11.85546875" customWidth="1"/>
    <col min="1281" max="1281" width="27" customWidth="1"/>
    <col min="1282" max="1294" width="11.7109375" customWidth="1"/>
    <col min="1295" max="1295" width="11.85546875" customWidth="1"/>
    <col min="1296" max="1297" width="12.7109375" customWidth="1"/>
    <col min="1298" max="1298" width="11.42578125" customWidth="1"/>
    <col min="1299" max="1299" width="11.85546875" customWidth="1"/>
    <col min="1537" max="1537" width="27" customWidth="1"/>
    <col min="1538" max="1550" width="11.7109375" customWidth="1"/>
    <col min="1551" max="1551" width="11.85546875" customWidth="1"/>
    <col min="1552" max="1553" width="12.7109375" customWidth="1"/>
    <col min="1554" max="1554" width="11.42578125" customWidth="1"/>
    <col min="1555" max="1555" width="11.85546875" customWidth="1"/>
    <col min="1793" max="1793" width="27" customWidth="1"/>
    <col min="1794" max="1806" width="11.7109375" customWidth="1"/>
    <col min="1807" max="1807" width="11.85546875" customWidth="1"/>
    <col min="1808" max="1809" width="12.7109375" customWidth="1"/>
    <col min="1810" max="1810" width="11.42578125" customWidth="1"/>
    <col min="1811" max="1811" width="11.85546875" customWidth="1"/>
    <col min="2049" max="2049" width="27" customWidth="1"/>
    <col min="2050" max="2062" width="11.7109375" customWidth="1"/>
    <col min="2063" max="2063" width="11.85546875" customWidth="1"/>
    <col min="2064" max="2065" width="12.7109375" customWidth="1"/>
    <col min="2066" max="2066" width="11.42578125" customWidth="1"/>
    <col min="2067" max="2067" width="11.85546875" customWidth="1"/>
    <col min="2305" max="2305" width="27" customWidth="1"/>
    <col min="2306" max="2318" width="11.7109375" customWidth="1"/>
    <col min="2319" max="2319" width="11.85546875" customWidth="1"/>
    <col min="2320" max="2321" width="12.7109375" customWidth="1"/>
    <col min="2322" max="2322" width="11.42578125" customWidth="1"/>
    <col min="2323" max="2323" width="11.85546875" customWidth="1"/>
    <col min="2561" max="2561" width="27" customWidth="1"/>
    <col min="2562" max="2574" width="11.7109375" customWidth="1"/>
    <col min="2575" max="2575" width="11.85546875" customWidth="1"/>
    <col min="2576" max="2577" width="12.7109375" customWidth="1"/>
    <col min="2578" max="2578" width="11.42578125" customWidth="1"/>
    <col min="2579" max="2579" width="11.85546875" customWidth="1"/>
    <col min="2817" max="2817" width="27" customWidth="1"/>
    <col min="2818" max="2830" width="11.7109375" customWidth="1"/>
    <col min="2831" max="2831" width="11.85546875" customWidth="1"/>
    <col min="2832" max="2833" width="12.7109375" customWidth="1"/>
    <col min="2834" max="2834" width="11.42578125" customWidth="1"/>
    <col min="2835" max="2835" width="11.85546875" customWidth="1"/>
    <col min="3073" max="3073" width="27" customWidth="1"/>
    <col min="3074" max="3086" width="11.7109375" customWidth="1"/>
    <col min="3087" max="3087" width="11.85546875" customWidth="1"/>
    <col min="3088" max="3089" width="12.7109375" customWidth="1"/>
    <col min="3090" max="3090" width="11.42578125" customWidth="1"/>
    <col min="3091" max="3091" width="11.85546875" customWidth="1"/>
    <col min="3329" max="3329" width="27" customWidth="1"/>
    <col min="3330" max="3342" width="11.7109375" customWidth="1"/>
    <col min="3343" max="3343" width="11.85546875" customWidth="1"/>
    <col min="3344" max="3345" width="12.7109375" customWidth="1"/>
    <col min="3346" max="3346" width="11.42578125" customWidth="1"/>
    <col min="3347" max="3347" width="11.85546875" customWidth="1"/>
    <col min="3585" max="3585" width="27" customWidth="1"/>
    <col min="3586" max="3598" width="11.7109375" customWidth="1"/>
    <col min="3599" max="3599" width="11.85546875" customWidth="1"/>
    <col min="3600" max="3601" width="12.7109375" customWidth="1"/>
    <col min="3602" max="3602" width="11.42578125" customWidth="1"/>
    <col min="3603" max="3603" width="11.85546875" customWidth="1"/>
    <col min="3841" max="3841" width="27" customWidth="1"/>
    <col min="3842" max="3854" width="11.7109375" customWidth="1"/>
    <col min="3855" max="3855" width="11.85546875" customWidth="1"/>
    <col min="3856" max="3857" width="12.7109375" customWidth="1"/>
    <col min="3858" max="3858" width="11.42578125" customWidth="1"/>
    <col min="3859" max="3859" width="11.85546875" customWidth="1"/>
    <col min="4097" max="4097" width="27" customWidth="1"/>
    <col min="4098" max="4110" width="11.7109375" customWidth="1"/>
    <col min="4111" max="4111" width="11.85546875" customWidth="1"/>
    <col min="4112" max="4113" width="12.7109375" customWidth="1"/>
    <col min="4114" max="4114" width="11.42578125" customWidth="1"/>
    <col min="4115" max="4115" width="11.85546875" customWidth="1"/>
    <col min="4353" max="4353" width="27" customWidth="1"/>
    <col min="4354" max="4366" width="11.7109375" customWidth="1"/>
    <col min="4367" max="4367" width="11.85546875" customWidth="1"/>
    <col min="4368" max="4369" width="12.7109375" customWidth="1"/>
    <col min="4370" max="4370" width="11.42578125" customWidth="1"/>
    <col min="4371" max="4371" width="11.85546875" customWidth="1"/>
    <col min="4609" max="4609" width="27" customWidth="1"/>
    <col min="4610" max="4622" width="11.7109375" customWidth="1"/>
    <col min="4623" max="4623" width="11.85546875" customWidth="1"/>
    <col min="4624" max="4625" width="12.7109375" customWidth="1"/>
    <col min="4626" max="4626" width="11.42578125" customWidth="1"/>
    <col min="4627" max="4627" width="11.85546875" customWidth="1"/>
    <col min="4865" max="4865" width="27" customWidth="1"/>
    <col min="4866" max="4878" width="11.7109375" customWidth="1"/>
    <col min="4879" max="4879" width="11.85546875" customWidth="1"/>
    <col min="4880" max="4881" width="12.7109375" customWidth="1"/>
    <col min="4882" max="4882" width="11.42578125" customWidth="1"/>
    <col min="4883" max="4883" width="11.85546875" customWidth="1"/>
    <col min="5121" max="5121" width="27" customWidth="1"/>
    <col min="5122" max="5134" width="11.7109375" customWidth="1"/>
    <col min="5135" max="5135" width="11.85546875" customWidth="1"/>
    <col min="5136" max="5137" width="12.7109375" customWidth="1"/>
    <col min="5138" max="5138" width="11.42578125" customWidth="1"/>
    <col min="5139" max="5139" width="11.85546875" customWidth="1"/>
    <col min="5377" max="5377" width="27" customWidth="1"/>
    <col min="5378" max="5390" width="11.7109375" customWidth="1"/>
    <col min="5391" max="5391" width="11.85546875" customWidth="1"/>
    <col min="5392" max="5393" width="12.7109375" customWidth="1"/>
    <col min="5394" max="5394" width="11.42578125" customWidth="1"/>
    <col min="5395" max="5395" width="11.85546875" customWidth="1"/>
    <col min="5633" max="5633" width="27" customWidth="1"/>
    <col min="5634" max="5646" width="11.7109375" customWidth="1"/>
    <col min="5647" max="5647" width="11.85546875" customWidth="1"/>
    <col min="5648" max="5649" width="12.7109375" customWidth="1"/>
    <col min="5650" max="5650" width="11.42578125" customWidth="1"/>
    <col min="5651" max="5651" width="11.85546875" customWidth="1"/>
    <col min="5889" max="5889" width="27" customWidth="1"/>
    <col min="5890" max="5902" width="11.7109375" customWidth="1"/>
    <col min="5903" max="5903" width="11.85546875" customWidth="1"/>
    <col min="5904" max="5905" width="12.7109375" customWidth="1"/>
    <col min="5906" max="5906" width="11.42578125" customWidth="1"/>
    <col min="5907" max="5907" width="11.85546875" customWidth="1"/>
    <col min="6145" max="6145" width="27" customWidth="1"/>
    <col min="6146" max="6158" width="11.7109375" customWidth="1"/>
    <col min="6159" max="6159" width="11.85546875" customWidth="1"/>
    <col min="6160" max="6161" width="12.7109375" customWidth="1"/>
    <col min="6162" max="6162" width="11.42578125" customWidth="1"/>
    <col min="6163" max="6163" width="11.85546875" customWidth="1"/>
    <col min="6401" max="6401" width="27" customWidth="1"/>
    <col min="6402" max="6414" width="11.7109375" customWidth="1"/>
    <col min="6415" max="6415" width="11.85546875" customWidth="1"/>
    <col min="6416" max="6417" width="12.7109375" customWidth="1"/>
    <col min="6418" max="6418" width="11.42578125" customWidth="1"/>
    <col min="6419" max="6419" width="11.85546875" customWidth="1"/>
    <col min="6657" max="6657" width="27" customWidth="1"/>
    <col min="6658" max="6670" width="11.7109375" customWidth="1"/>
    <col min="6671" max="6671" width="11.85546875" customWidth="1"/>
    <col min="6672" max="6673" width="12.7109375" customWidth="1"/>
    <col min="6674" max="6674" width="11.42578125" customWidth="1"/>
    <col min="6675" max="6675" width="11.85546875" customWidth="1"/>
    <col min="6913" max="6913" width="27" customWidth="1"/>
    <col min="6914" max="6926" width="11.7109375" customWidth="1"/>
    <col min="6927" max="6927" width="11.85546875" customWidth="1"/>
    <col min="6928" max="6929" width="12.7109375" customWidth="1"/>
    <col min="6930" max="6930" width="11.42578125" customWidth="1"/>
    <col min="6931" max="6931" width="11.85546875" customWidth="1"/>
    <col min="7169" max="7169" width="27" customWidth="1"/>
    <col min="7170" max="7182" width="11.7109375" customWidth="1"/>
    <col min="7183" max="7183" width="11.85546875" customWidth="1"/>
    <col min="7184" max="7185" width="12.7109375" customWidth="1"/>
    <col min="7186" max="7186" width="11.42578125" customWidth="1"/>
    <col min="7187" max="7187" width="11.85546875" customWidth="1"/>
    <col min="7425" max="7425" width="27" customWidth="1"/>
    <col min="7426" max="7438" width="11.7109375" customWidth="1"/>
    <col min="7439" max="7439" width="11.85546875" customWidth="1"/>
    <col min="7440" max="7441" width="12.7109375" customWidth="1"/>
    <col min="7442" max="7442" width="11.42578125" customWidth="1"/>
    <col min="7443" max="7443" width="11.85546875" customWidth="1"/>
    <col min="7681" max="7681" width="27" customWidth="1"/>
    <col min="7682" max="7694" width="11.7109375" customWidth="1"/>
    <col min="7695" max="7695" width="11.85546875" customWidth="1"/>
    <col min="7696" max="7697" width="12.7109375" customWidth="1"/>
    <col min="7698" max="7698" width="11.42578125" customWidth="1"/>
    <col min="7699" max="7699" width="11.85546875" customWidth="1"/>
    <col min="7937" max="7937" width="27" customWidth="1"/>
    <col min="7938" max="7950" width="11.7109375" customWidth="1"/>
    <col min="7951" max="7951" width="11.85546875" customWidth="1"/>
    <col min="7952" max="7953" width="12.7109375" customWidth="1"/>
    <col min="7954" max="7954" width="11.42578125" customWidth="1"/>
    <col min="7955" max="7955" width="11.85546875" customWidth="1"/>
    <col min="8193" max="8193" width="27" customWidth="1"/>
    <col min="8194" max="8206" width="11.7109375" customWidth="1"/>
    <col min="8207" max="8207" width="11.85546875" customWidth="1"/>
    <col min="8208" max="8209" width="12.7109375" customWidth="1"/>
    <col min="8210" max="8210" width="11.42578125" customWidth="1"/>
    <col min="8211" max="8211" width="11.85546875" customWidth="1"/>
    <col min="8449" max="8449" width="27" customWidth="1"/>
    <col min="8450" max="8462" width="11.7109375" customWidth="1"/>
    <col min="8463" max="8463" width="11.85546875" customWidth="1"/>
    <col min="8464" max="8465" width="12.7109375" customWidth="1"/>
    <col min="8466" max="8466" width="11.42578125" customWidth="1"/>
    <col min="8467" max="8467" width="11.85546875" customWidth="1"/>
    <col min="8705" max="8705" width="27" customWidth="1"/>
    <col min="8706" max="8718" width="11.7109375" customWidth="1"/>
    <col min="8719" max="8719" width="11.85546875" customWidth="1"/>
    <col min="8720" max="8721" width="12.7109375" customWidth="1"/>
    <col min="8722" max="8722" width="11.42578125" customWidth="1"/>
    <col min="8723" max="8723" width="11.85546875" customWidth="1"/>
    <col min="8961" max="8961" width="27" customWidth="1"/>
    <col min="8962" max="8974" width="11.7109375" customWidth="1"/>
    <col min="8975" max="8975" width="11.85546875" customWidth="1"/>
    <col min="8976" max="8977" width="12.7109375" customWidth="1"/>
    <col min="8978" max="8978" width="11.42578125" customWidth="1"/>
    <col min="8979" max="8979" width="11.85546875" customWidth="1"/>
    <col min="9217" max="9217" width="27" customWidth="1"/>
    <col min="9218" max="9230" width="11.7109375" customWidth="1"/>
    <col min="9231" max="9231" width="11.85546875" customWidth="1"/>
    <col min="9232" max="9233" width="12.7109375" customWidth="1"/>
    <col min="9234" max="9234" width="11.42578125" customWidth="1"/>
    <col min="9235" max="9235" width="11.85546875" customWidth="1"/>
    <col min="9473" max="9473" width="27" customWidth="1"/>
    <col min="9474" max="9486" width="11.7109375" customWidth="1"/>
    <col min="9487" max="9487" width="11.85546875" customWidth="1"/>
    <col min="9488" max="9489" width="12.7109375" customWidth="1"/>
    <col min="9490" max="9490" width="11.42578125" customWidth="1"/>
    <col min="9491" max="9491" width="11.85546875" customWidth="1"/>
    <col min="9729" max="9729" width="27" customWidth="1"/>
    <col min="9730" max="9742" width="11.7109375" customWidth="1"/>
    <col min="9743" max="9743" width="11.85546875" customWidth="1"/>
    <col min="9744" max="9745" width="12.7109375" customWidth="1"/>
    <col min="9746" max="9746" width="11.42578125" customWidth="1"/>
    <col min="9747" max="9747" width="11.85546875" customWidth="1"/>
    <col min="9985" max="9985" width="27" customWidth="1"/>
    <col min="9986" max="9998" width="11.7109375" customWidth="1"/>
    <col min="9999" max="9999" width="11.85546875" customWidth="1"/>
    <col min="10000" max="10001" width="12.7109375" customWidth="1"/>
    <col min="10002" max="10002" width="11.42578125" customWidth="1"/>
    <col min="10003" max="10003" width="11.85546875" customWidth="1"/>
    <col min="10241" max="10241" width="27" customWidth="1"/>
    <col min="10242" max="10254" width="11.7109375" customWidth="1"/>
    <col min="10255" max="10255" width="11.85546875" customWidth="1"/>
    <col min="10256" max="10257" width="12.7109375" customWidth="1"/>
    <col min="10258" max="10258" width="11.42578125" customWidth="1"/>
    <col min="10259" max="10259" width="11.85546875" customWidth="1"/>
    <col min="10497" max="10497" width="27" customWidth="1"/>
    <col min="10498" max="10510" width="11.7109375" customWidth="1"/>
    <col min="10511" max="10511" width="11.85546875" customWidth="1"/>
    <col min="10512" max="10513" width="12.7109375" customWidth="1"/>
    <col min="10514" max="10514" width="11.42578125" customWidth="1"/>
    <col min="10515" max="10515" width="11.85546875" customWidth="1"/>
    <col min="10753" max="10753" width="27" customWidth="1"/>
    <col min="10754" max="10766" width="11.7109375" customWidth="1"/>
    <col min="10767" max="10767" width="11.85546875" customWidth="1"/>
    <col min="10768" max="10769" width="12.7109375" customWidth="1"/>
    <col min="10770" max="10770" width="11.42578125" customWidth="1"/>
    <col min="10771" max="10771" width="11.85546875" customWidth="1"/>
    <col min="11009" max="11009" width="27" customWidth="1"/>
    <col min="11010" max="11022" width="11.7109375" customWidth="1"/>
    <col min="11023" max="11023" width="11.85546875" customWidth="1"/>
    <col min="11024" max="11025" width="12.7109375" customWidth="1"/>
    <col min="11026" max="11026" width="11.42578125" customWidth="1"/>
    <col min="11027" max="11027" width="11.85546875" customWidth="1"/>
    <col min="11265" max="11265" width="27" customWidth="1"/>
    <col min="11266" max="11278" width="11.7109375" customWidth="1"/>
    <col min="11279" max="11279" width="11.85546875" customWidth="1"/>
    <col min="11280" max="11281" width="12.7109375" customWidth="1"/>
    <col min="11282" max="11282" width="11.42578125" customWidth="1"/>
    <col min="11283" max="11283" width="11.85546875" customWidth="1"/>
    <col min="11521" max="11521" width="27" customWidth="1"/>
    <col min="11522" max="11534" width="11.7109375" customWidth="1"/>
    <col min="11535" max="11535" width="11.85546875" customWidth="1"/>
    <col min="11536" max="11537" width="12.7109375" customWidth="1"/>
    <col min="11538" max="11538" width="11.42578125" customWidth="1"/>
    <col min="11539" max="11539" width="11.85546875" customWidth="1"/>
    <col min="11777" max="11777" width="27" customWidth="1"/>
    <col min="11778" max="11790" width="11.7109375" customWidth="1"/>
    <col min="11791" max="11791" width="11.85546875" customWidth="1"/>
    <col min="11792" max="11793" width="12.7109375" customWidth="1"/>
    <col min="11794" max="11794" width="11.42578125" customWidth="1"/>
    <col min="11795" max="11795" width="11.85546875" customWidth="1"/>
    <col min="12033" max="12033" width="27" customWidth="1"/>
    <col min="12034" max="12046" width="11.7109375" customWidth="1"/>
    <col min="12047" max="12047" width="11.85546875" customWidth="1"/>
    <col min="12048" max="12049" width="12.7109375" customWidth="1"/>
    <col min="12050" max="12050" width="11.42578125" customWidth="1"/>
    <col min="12051" max="12051" width="11.85546875" customWidth="1"/>
    <col min="12289" max="12289" width="27" customWidth="1"/>
    <col min="12290" max="12302" width="11.7109375" customWidth="1"/>
    <col min="12303" max="12303" width="11.85546875" customWidth="1"/>
    <col min="12304" max="12305" width="12.7109375" customWidth="1"/>
    <col min="12306" max="12306" width="11.42578125" customWidth="1"/>
    <col min="12307" max="12307" width="11.85546875" customWidth="1"/>
    <col min="12545" max="12545" width="27" customWidth="1"/>
    <col min="12546" max="12558" width="11.7109375" customWidth="1"/>
    <col min="12559" max="12559" width="11.85546875" customWidth="1"/>
    <col min="12560" max="12561" width="12.7109375" customWidth="1"/>
    <col min="12562" max="12562" width="11.42578125" customWidth="1"/>
    <col min="12563" max="12563" width="11.85546875" customWidth="1"/>
    <col min="12801" max="12801" width="27" customWidth="1"/>
    <col min="12802" max="12814" width="11.7109375" customWidth="1"/>
    <col min="12815" max="12815" width="11.85546875" customWidth="1"/>
    <col min="12816" max="12817" width="12.7109375" customWidth="1"/>
    <col min="12818" max="12818" width="11.42578125" customWidth="1"/>
    <col min="12819" max="12819" width="11.85546875" customWidth="1"/>
    <col min="13057" max="13057" width="27" customWidth="1"/>
    <col min="13058" max="13070" width="11.7109375" customWidth="1"/>
    <col min="13071" max="13071" width="11.85546875" customWidth="1"/>
    <col min="13072" max="13073" width="12.7109375" customWidth="1"/>
    <col min="13074" max="13074" width="11.42578125" customWidth="1"/>
    <col min="13075" max="13075" width="11.85546875" customWidth="1"/>
    <col min="13313" max="13313" width="27" customWidth="1"/>
    <col min="13314" max="13326" width="11.7109375" customWidth="1"/>
    <col min="13327" max="13327" width="11.85546875" customWidth="1"/>
    <col min="13328" max="13329" width="12.7109375" customWidth="1"/>
    <col min="13330" max="13330" width="11.42578125" customWidth="1"/>
    <col min="13331" max="13331" width="11.85546875" customWidth="1"/>
    <col min="13569" max="13569" width="27" customWidth="1"/>
    <col min="13570" max="13582" width="11.7109375" customWidth="1"/>
    <col min="13583" max="13583" width="11.85546875" customWidth="1"/>
    <col min="13584" max="13585" width="12.7109375" customWidth="1"/>
    <col min="13586" max="13586" width="11.42578125" customWidth="1"/>
    <col min="13587" max="13587" width="11.85546875" customWidth="1"/>
    <col min="13825" max="13825" width="27" customWidth="1"/>
    <col min="13826" max="13838" width="11.7109375" customWidth="1"/>
    <col min="13839" max="13839" width="11.85546875" customWidth="1"/>
    <col min="13840" max="13841" width="12.7109375" customWidth="1"/>
    <col min="13842" max="13842" width="11.42578125" customWidth="1"/>
    <col min="13843" max="13843" width="11.85546875" customWidth="1"/>
    <col min="14081" max="14081" width="27" customWidth="1"/>
    <col min="14082" max="14094" width="11.7109375" customWidth="1"/>
    <col min="14095" max="14095" width="11.85546875" customWidth="1"/>
    <col min="14096" max="14097" width="12.7109375" customWidth="1"/>
    <col min="14098" max="14098" width="11.42578125" customWidth="1"/>
    <col min="14099" max="14099" width="11.85546875" customWidth="1"/>
    <col min="14337" max="14337" width="27" customWidth="1"/>
    <col min="14338" max="14350" width="11.7109375" customWidth="1"/>
    <col min="14351" max="14351" width="11.85546875" customWidth="1"/>
    <col min="14352" max="14353" width="12.7109375" customWidth="1"/>
    <col min="14354" max="14354" width="11.42578125" customWidth="1"/>
    <col min="14355" max="14355" width="11.85546875" customWidth="1"/>
    <col min="14593" max="14593" width="27" customWidth="1"/>
    <col min="14594" max="14606" width="11.7109375" customWidth="1"/>
    <col min="14607" max="14607" width="11.85546875" customWidth="1"/>
    <col min="14608" max="14609" width="12.7109375" customWidth="1"/>
    <col min="14610" max="14610" width="11.42578125" customWidth="1"/>
    <col min="14611" max="14611" width="11.85546875" customWidth="1"/>
    <col min="14849" max="14849" width="27" customWidth="1"/>
    <col min="14850" max="14862" width="11.7109375" customWidth="1"/>
    <col min="14863" max="14863" width="11.85546875" customWidth="1"/>
    <col min="14864" max="14865" width="12.7109375" customWidth="1"/>
    <col min="14866" max="14866" width="11.42578125" customWidth="1"/>
    <col min="14867" max="14867" width="11.85546875" customWidth="1"/>
    <col min="15105" max="15105" width="27" customWidth="1"/>
    <col min="15106" max="15118" width="11.7109375" customWidth="1"/>
    <col min="15119" max="15119" width="11.85546875" customWidth="1"/>
    <col min="15120" max="15121" width="12.7109375" customWidth="1"/>
    <col min="15122" max="15122" width="11.42578125" customWidth="1"/>
    <col min="15123" max="15123" width="11.85546875" customWidth="1"/>
    <col min="15361" max="15361" width="27" customWidth="1"/>
    <col min="15362" max="15374" width="11.7109375" customWidth="1"/>
    <col min="15375" max="15375" width="11.85546875" customWidth="1"/>
    <col min="15376" max="15377" width="12.7109375" customWidth="1"/>
    <col min="15378" max="15378" width="11.42578125" customWidth="1"/>
    <col min="15379" max="15379" width="11.85546875" customWidth="1"/>
    <col min="15617" max="15617" width="27" customWidth="1"/>
    <col min="15618" max="15630" width="11.7109375" customWidth="1"/>
    <col min="15631" max="15631" width="11.85546875" customWidth="1"/>
    <col min="15632" max="15633" width="12.7109375" customWidth="1"/>
    <col min="15634" max="15634" width="11.42578125" customWidth="1"/>
    <col min="15635" max="15635" width="11.85546875" customWidth="1"/>
    <col min="15873" max="15873" width="27" customWidth="1"/>
    <col min="15874" max="15886" width="11.7109375" customWidth="1"/>
    <col min="15887" max="15887" width="11.85546875" customWidth="1"/>
    <col min="15888" max="15889" width="12.7109375" customWidth="1"/>
    <col min="15890" max="15890" width="11.42578125" customWidth="1"/>
    <col min="15891" max="15891" width="11.85546875" customWidth="1"/>
    <col min="16129" max="16129" width="27" customWidth="1"/>
    <col min="16130" max="16142" width="11.7109375" customWidth="1"/>
    <col min="16143" max="16143" width="11.85546875" customWidth="1"/>
    <col min="16144" max="16145" width="12.7109375" customWidth="1"/>
    <col min="16146" max="16146" width="11.42578125" customWidth="1"/>
    <col min="16147" max="16147" width="11.85546875" customWidth="1"/>
  </cols>
  <sheetData>
    <row r="1" spans="1:16" ht="18.75" customHeight="1" x14ac:dyDescent="0.25">
      <c r="A1" s="221" t="s">
        <v>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6" ht="18.75" customHeight="1" x14ac:dyDescent="0.25">
      <c r="A2" s="220"/>
      <c r="B2" s="233">
        <v>2018</v>
      </c>
      <c r="C2" s="234"/>
      <c r="D2" s="234"/>
      <c r="E2" s="234"/>
      <c r="F2" s="234"/>
      <c r="G2" s="234"/>
      <c r="H2" s="235"/>
      <c r="I2" s="233">
        <v>2019</v>
      </c>
      <c r="J2" s="234"/>
      <c r="K2" s="234"/>
      <c r="L2" s="234"/>
      <c r="M2" s="234"/>
      <c r="N2" s="234"/>
      <c r="O2" s="235"/>
    </row>
    <row r="3" spans="1:16" ht="18.75" customHeight="1" x14ac:dyDescent="0.25">
      <c r="A3" s="236"/>
      <c r="B3" s="187" t="s">
        <v>30</v>
      </c>
      <c r="C3" s="187" t="s">
        <v>34</v>
      </c>
      <c r="D3" s="187" t="s">
        <v>35</v>
      </c>
      <c r="E3" s="187" t="s">
        <v>39</v>
      </c>
      <c r="F3" s="187" t="s">
        <v>40</v>
      </c>
      <c r="G3" s="187" t="s">
        <v>44</v>
      </c>
      <c r="H3" s="162">
        <v>2018</v>
      </c>
      <c r="I3" s="187" t="s">
        <v>30</v>
      </c>
      <c r="J3" s="187" t="s">
        <v>34</v>
      </c>
      <c r="K3" s="187" t="s">
        <v>35</v>
      </c>
      <c r="L3" s="187" t="s">
        <v>39</v>
      </c>
      <c r="M3" s="187" t="s">
        <v>40</v>
      </c>
      <c r="N3" s="187" t="s">
        <v>44</v>
      </c>
      <c r="O3" s="162">
        <v>2019</v>
      </c>
    </row>
    <row r="4" spans="1:16" ht="15.75" x14ac:dyDescent="0.25">
      <c r="A4" s="135" t="s">
        <v>68</v>
      </c>
      <c r="D4" s="170"/>
      <c r="F4" s="170"/>
      <c r="G4" s="170"/>
      <c r="H4" s="198"/>
      <c r="K4" s="170"/>
      <c r="M4" s="170"/>
      <c r="N4" s="170"/>
      <c r="O4" s="198"/>
    </row>
    <row r="5" spans="1:16" ht="15.75" x14ac:dyDescent="0.25">
      <c r="A5" s="188" t="s">
        <v>69</v>
      </c>
      <c r="B5" s="136">
        <v>1479845.3459999999</v>
      </c>
      <c r="C5" s="136">
        <v>1409063.689</v>
      </c>
      <c r="D5" s="136">
        <v>2888909.0350000001</v>
      </c>
      <c r="E5" s="136">
        <v>1101399.8020000001</v>
      </c>
      <c r="F5" s="136">
        <v>3990308.8369999994</v>
      </c>
      <c r="G5" s="136">
        <v>1474411.0789999999</v>
      </c>
      <c r="H5" s="136">
        <v>5464719.9159999993</v>
      </c>
      <c r="I5" s="136">
        <v>1645400.3640000001</v>
      </c>
      <c r="J5" s="136">
        <v>1385116.361</v>
      </c>
      <c r="K5" s="136">
        <f>I5+J5</f>
        <v>3030516.7250000001</v>
      </c>
      <c r="L5" s="136">
        <v>1080505.9240000001</v>
      </c>
      <c r="M5" s="136">
        <f>I5+J5+L5</f>
        <v>4111022.6490000002</v>
      </c>
      <c r="N5" s="136">
        <v>1611458.4939999999</v>
      </c>
      <c r="O5" s="136">
        <f>SUM(I5:J5,L5,N5)</f>
        <v>5722481.1430000002</v>
      </c>
      <c r="P5" s="9"/>
    </row>
    <row r="6" spans="1:16" ht="15.75" x14ac:dyDescent="0.25">
      <c r="A6" s="165" t="s">
        <v>58</v>
      </c>
      <c r="B6" s="137">
        <v>7530156.9810000006</v>
      </c>
      <c r="C6" s="137">
        <v>5938215.3669999996</v>
      </c>
      <c r="D6" s="137">
        <v>13468372.348000001</v>
      </c>
      <c r="E6" s="137">
        <v>4972751.0830000006</v>
      </c>
      <c r="F6" s="137">
        <v>18441123.431000002</v>
      </c>
      <c r="G6" s="137">
        <v>6620091.2540000007</v>
      </c>
      <c r="H6" s="137">
        <v>25061214.684999999</v>
      </c>
      <c r="I6" s="137">
        <v>7006049.8530000001</v>
      </c>
      <c r="J6" s="137">
        <v>5668402.5779999997</v>
      </c>
      <c r="K6" s="137">
        <f t="shared" ref="K6:K9" si="0">I6+J6</f>
        <v>12674452.431</v>
      </c>
      <c r="L6" s="137">
        <v>4542658.483</v>
      </c>
      <c r="M6" s="137">
        <f t="shared" ref="M6:M10" si="1">I6+J6+L6</f>
        <v>17217110.914000001</v>
      </c>
      <c r="N6" s="137">
        <v>6457452.8720000004</v>
      </c>
      <c r="O6" s="137">
        <f t="shared" ref="O6:O10" si="2">SUM(I6:J6,L6,N6)</f>
        <v>23674563.786000002</v>
      </c>
    </row>
    <row r="7" spans="1:16" ht="15.75" x14ac:dyDescent="0.25">
      <c r="A7" s="165" t="s">
        <v>59</v>
      </c>
      <c r="B7" s="137">
        <v>283396.67200000002</v>
      </c>
      <c r="C7" s="137">
        <v>271974.44500000001</v>
      </c>
      <c r="D7" s="137">
        <v>555371.11699999997</v>
      </c>
      <c r="E7" s="137">
        <v>188841.89</v>
      </c>
      <c r="F7" s="137">
        <v>744213.00699999987</v>
      </c>
      <c r="G7" s="137">
        <v>200634.69400000002</v>
      </c>
      <c r="H7" s="137">
        <v>944847.701</v>
      </c>
      <c r="I7" s="137">
        <v>172327.76499999998</v>
      </c>
      <c r="J7" s="137">
        <v>196980.883</v>
      </c>
      <c r="K7" s="137">
        <f t="shared" si="0"/>
        <v>369308.64799999999</v>
      </c>
      <c r="L7" s="137">
        <v>132788.541</v>
      </c>
      <c r="M7" s="137">
        <f t="shared" si="1"/>
        <v>502097.18900000001</v>
      </c>
      <c r="N7" s="137">
        <v>286077.114</v>
      </c>
      <c r="O7" s="137">
        <f t="shared" si="2"/>
        <v>788174.30300000007</v>
      </c>
    </row>
    <row r="8" spans="1:16" ht="15.75" x14ac:dyDescent="0.25">
      <c r="A8" s="165" t="s">
        <v>70</v>
      </c>
      <c r="B8" s="137">
        <v>215823.60599999997</v>
      </c>
      <c r="C8" s="137">
        <v>172547.48499999999</v>
      </c>
      <c r="D8" s="137">
        <v>388371.09100000001</v>
      </c>
      <c r="E8" s="137">
        <v>319109.91200000001</v>
      </c>
      <c r="F8" s="137">
        <v>707481.00300000014</v>
      </c>
      <c r="G8" s="137">
        <v>269055.37599999999</v>
      </c>
      <c r="H8" s="137">
        <v>976536.37900000019</v>
      </c>
      <c r="I8" s="137">
        <v>277841.29399999999</v>
      </c>
      <c r="J8" s="137">
        <v>95734.318999999989</v>
      </c>
      <c r="K8" s="137">
        <f t="shared" si="0"/>
        <v>373575.61300000001</v>
      </c>
      <c r="L8" s="137">
        <v>169922.29</v>
      </c>
      <c r="M8" s="137">
        <f t="shared" si="1"/>
        <v>543497.90300000005</v>
      </c>
      <c r="N8" s="137">
        <v>113229.35199999998</v>
      </c>
      <c r="O8" s="137">
        <f t="shared" si="2"/>
        <v>656727.255</v>
      </c>
    </row>
    <row r="9" spans="1:16" ht="15.75" x14ac:dyDescent="0.25">
      <c r="A9" s="165" t="s">
        <v>71</v>
      </c>
      <c r="B9" s="138">
        <v>42022.86</v>
      </c>
      <c r="C9" s="138">
        <v>34262.781999999999</v>
      </c>
      <c r="D9" s="138">
        <v>76285.642000000007</v>
      </c>
      <c r="E9" s="138">
        <v>29471.508000000002</v>
      </c>
      <c r="F9" s="138">
        <v>105757.15000000001</v>
      </c>
      <c r="G9" s="138">
        <v>26635.915000000001</v>
      </c>
      <c r="H9" s="138">
        <v>132393.065</v>
      </c>
      <c r="I9" s="138">
        <v>30916.66</v>
      </c>
      <c r="J9" s="138">
        <v>36880.825000000004</v>
      </c>
      <c r="K9" s="138">
        <f t="shared" si="0"/>
        <v>67797.485000000001</v>
      </c>
      <c r="L9" s="138">
        <v>32705.926000000003</v>
      </c>
      <c r="M9" s="138">
        <f t="shared" si="1"/>
        <v>100503.41100000001</v>
      </c>
      <c r="N9" s="138">
        <v>33028.953999999998</v>
      </c>
      <c r="O9" s="138">
        <f t="shared" si="2"/>
        <v>133532.36499999999</v>
      </c>
    </row>
    <row r="10" spans="1:16" ht="15.75" x14ac:dyDescent="0.25">
      <c r="A10" s="189" t="s">
        <v>60</v>
      </c>
      <c r="B10" s="190">
        <f>SUM(B5:B9)</f>
        <v>9551245.4649999999</v>
      </c>
      <c r="C10" s="190">
        <v>7826063.7680000002</v>
      </c>
      <c r="D10" s="190">
        <v>17377309.232999999</v>
      </c>
      <c r="E10" s="190">
        <v>6611574.1950000012</v>
      </c>
      <c r="F10" s="190">
        <v>23988883.427999999</v>
      </c>
      <c r="G10" s="190">
        <v>8590828.318</v>
      </c>
      <c r="H10" s="190">
        <v>32579711.746000003</v>
      </c>
      <c r="I10" s="190">
        <f>SUM(I5:I9)</f>
        <v>9132535.9360000007</v>
      </c>
      <c r="J10" s="190">
        <f t="shared" ref="J10:N10" si="3">SUM(J5:J9)</f>
        <v>7383114.966</v>
      </c>
      <c r="K10" s="190">
        <f t="shared" si="3"/>
        <v>16515650.901999999</v>
      </c>
      <c r="L10" s="190">
        <f t="shared" si="3"/>
        <v>5958581.1639999999</v>
      </c>
      <c r="M10" s="190">
        <f t="shared" si="1"/>
        <v>22474232.066</v>
      </c>
      <c r="N10" s="190">
        <f t="shared" si="3"/>
        <v>8501246.7860000003</v>
      </c>
      <c r="O10" s="190">
        <f t="shared" si="2"/>
        <v>30975478.851999998</v>
      </c>
      <c r="P10" s="9"/>
    </row>
    <row r="11" spans="1:16" ht="15.75" customHeight="1" x14ac:dyDescent="0.25">
      <c r="A11" s="201" t="s">
        <v>72</v>
      </c>
      <c r="D11" s="171"/>
      <c r="F11" s="171"/>
      <c r="G11" s="171"/>
      <c r="H11" s="197"/>
      <c r="K11" s="171"/>
      <c r="M11" s="171"/>
      <c r="N11" s="171"/>
      <c r="O11" s="197"/>
    </row>
    <row r="12" spans="1:16" ht="15.75" x14ac:dyDescent="0.25">
      <c r="A12" s="188" t="s">
        <v>69</v>
      </c>
      <c r="B12" s="139">
        <v>1427.5440000000001</v>
      </c>
      <c r="C12" s="139">
        <v>1349.4146666666668</v>
      </c>
      <c r="D12" s="139">
        <v>1388.4793333333332</v>
      </c>
      <c r="E12" s="139">
        <v>1105.6329999999998</v>
      </c>
      <c r="F12" s="139">
        <v>1294.1972222222221</v>
      </c>
      <c r="G12" s="139">
        <v>1487.1229999999998</v>
      </c>
      <c r="H12" s="139">
        <v>1342.4286666666667</v>
      </c>
      <c r="I12" s="139">
        <v>1504.5796666666665</v>
      </c>
      <c r="J12" s="139">
        <v>1272.0456666666664</v>
      </c>
      <c r="K12" s="139">
        <v>1388.3126666666667</v>
      </c>
      <c r="L12" s="139">
        <v>1073.3486666666668</v>
      </c>
      <c r="M12" s="139">
        <v>1283.3246666666666</v>
      </c>
      <c r="N12" s="139">
        <v>1567.2236666666668</v>
      </c>
      <c r="O12" s="139">
        <v>1354.2994166666667</v>
      </c>
    </row>
    <row r="13" spans="1:16" ht="15.75" x14ac:dyDescent="0.25">
      <c r="A13" s="165" t="s">
        <v>62</v>
      </c>
      <c r="B13" s="140">
        <v>1293.7819999999981</v>
      </c>
      <c r="C13" s="140">
        <v>1299.1639999999963</v>
      </c>
      <c r="D13" s="140">
        <v>1296.4729999999972</v>
      </c>
      <c r="E13" s="140">
        <v>1287.5493333333293</v>
      </c>
      <c r="F13" s="140">
        <v>1293.4984444444412</v>
      </c>
      <c r="G13" s="140">
        <v>1324.5023333333311</v>
      </c>
      <c r="H13" s="140">
        <v>1301.2494166666638</v>
      </c>
      <c r="I13" s="140">
        <v>1342.9243333333313</v>
      </c>
      <c r="J13" s="140">
        <v>1214.3169999999968</v>
      </c>
      <c r="K13" s="140">
        <v>1278.620666666664</v>
      </c>
      <c r="L13" s="140">
        <v>1285.2046666666627</v>
      </c>
      <c r="M13" s="140">
        <v>1280.8153333333303</v>
      </c>
      <c r="N13" s="140">
        <v>1233.7786666666648</v>
      </c>
      <c r="O13" s="140">
        <v>1269.0561666666638</v>
      </c>
    </row>
    <row r="14" spans="1:16" ht="15.75" x14ac:dyDescent="0.25">
      <c r="A14" s="165" t="s">
        <v>73</v>
      </c>
      <c r="B14" s="140">
        <v>832.84400000000005</v>
      </c>
      <c r="C14" s="140">
        <v>497.65566666666666</v>
      </c>
      <c r="D14" s="140">
        <v>665.2498333333333</v>
      </c>
      <c r="E14" s="140">
        <v>469.29133333333323</v>
      </c>
      <c r="F14" s="140">
        <v>599.93033333333324</v>
      </c>
      <c r="G14" s="140">
        <v>728.16433333333339</v>
      </c>
      <c r="H14" s="140">
        <v>631.98883333333333</v>
      </c>
      <c r="I14" s="140">
        <v>1068.5363333333335</v>
      </c>
      <c r="J14" s="140">
        <v>649.971</v>
      </c>
      <c r="K14" s="140">
        <v>859.25366666666673</v>
      </c>
      <c r="L14" s="140">
        <v>627.77633333333335</v>
      </c>
      <c r="M14" s="140">
        <v>782.09455555555553</v>
      </c>
      <c r="N14" s="140">
        <v>959.59</v>
      </c>
      <c r="O14" s="140">
        <v>826.46841666666671</v>
      </c>
    </row>
    <row r="15" spans="1:16" ht="15.75" x14ac:dyDescent="0.25">
      <c r="A15" s="165" t="s">
        <v>64</v>
      </c>
      <c r="B15" s="140">
        <v>862.64133333333371</v>
      </c>
      <c r="C15" s="140">
        <v>742.08633333333341</v>
      </c>
      <c r="D15" s="140">
        <v>802.36383333333356</v>
      </c>
      <c r="E15" s="140">
        <v>590.89633333333359</v>
      </c>
      <c r="F15" s="140">
        <v>731.87466666666694</v>
      </c>
      <c r="G15" s="140">
        <v>751.82733333333363</v>
      </c>
      <c r="H15" s="140">
        <v>736.86283333333358</v>
      </c>
      <c r="I15" s="140">
        <v>794.14600000000041</v>
      </c>
      <c r="J15" s="140">
        <v>722.05233333333342</v>
      </c>
      <c r="K15" s="140">
        <v>758.09916666666686</v>
      </c>
      <c r="L15" s="140">
        <v>607.00766666666664</v>
      </c>
      <c r="M15" s="140">
        <v>707.73533333333353</v>
      </c>
      <c r="N15" s="140">
        <v>673.78466666666714</v>
      </c>
      <c r="O15" s="140">
        <v>699.24766666666687</v>
      </c>
    </row>
    <row r="16" spans="1:16" ht="15.75" x14ac:dyDescent="0.25">
      <c r="A16" s="165" t="s">
        <v>65</v>
      </c>
      <c r="B16" s="141">
        <v>1267.4393333333333</v>
      </c>
      <c r="C16" s="141">
        <v>1664.532666666667</v>
      </c>
      <c r="D16" s="141">
        <v>1465.9860000000001</v>
      </c>
      <c r="E16" s="141">
        <v>1691.384</v>
      </c>
      <c r="F16" s="141">
        <v>1541.1186666666667</v>
      </c>
      <c r="G16" s="141">
        <v>1334.383</v>
      </c>
      <c r="H16" s="141">
        <v>1489.4347499999999</v>
      </c>
      <c r="I16" s="141">
        <v>1002.9290000000001</v>
      </c>
      <c r="J16" s="141">
        <v>1418.5006666666668</v>
      </c>
      <c r="K16" s="141">
        <v>1210.7148333333334</v>
      </c>
      <c r="L16" s="141">
        <v>1470.6089999999999</v>
      </c>
      <c r="M16" s="141">
        <v>1297.3462222222224</v>
      </c>
      <c r="N16" s="141">
        <v>1058.0136666666667</v>
      </c>
      <c r="O16" s="141">
        <v>1237.5130833333333</v>
      </c>
      <c r="P16" s="1"/>
    </row>
    <row r="17" spans="1:24" ht="15.75" x14ac:dyDescent="0.25">
      <c r="A17" s="189" t="s">
        <v>60</v>
      </c>
      <c r="B17" s="191">
        <f>SUM(B12:B16)</f>
        <v>5684.250666666665</v>
      </c>
      <c r="C17" s="191">
        <v>5552.8533333333289</v>
      </c>
      <c r="D17" s="191">
        <v>5618.5519999999979</v>
      </c>
      <c r="E17" s="191">
        <v>5144.7539999999954</v>
      </c>
      <c r="F17" s="191">
        <v>5460.6193333333304</v>
      </c>
      <c r="G17" s="191">
        <v>5625.9999999999982</v>
      </c>
      <c r="H17" s="191">
        <v>5501.9644999999964</v>
      </c>
      <c r="I17" s="191">
        <f>SUM(I12:I16)</f>
        <v>5713.1153333333323</v>
      </c>
      <c r="J17" s="191">
        <f t="shared" ref="J17:O17" si="4">SUM(J12:J16)</f>
        <v>5276.8866666666636</v>
      </c>
      <c r="K17" s="191">
        <f t="shared" si="4"/>
        <v>5495.0009999999975</v>
      </c>
      <c r="L17" s="191">
        <f t="shared" si="4"/>
        <v>5063.9463333333297</v>
      </c>
      <c r="M17" s="191">
        <f t="shared" si="4"/>
        <v>5351.3161111111076</v>
      </c>
      <c r="N17" s="191">
        <f t="shared" si="4"/>
        <v>5492.3906666666653</v>
      </c>
      <c r="O17" s="191">
        <f t="shared" si="4"/>
        <v>5386.5847499999973</v>
      </c>
    </row>
    <row r="18" spans="1:24" x14ac:dyDescent="0.25">
      <c r="A18" s="142"/>
      <c r="B18" s="143"/>
      <c r="I18" s="143"/>
      <c r="X18" s="144"/>
    </row>
    <row r="19" spans="1:24" x14ac:dyDescent="0.25">
      <c r="D19" s="9"/>
      <c r="K19" s="9"/>
    </row>
    <row r="30" spans="1:24" x14ac:dyDescent="0.25">
      <c r="B30" s="9"/>
      <c r="I30" s="9"/>
    </row>
  </sheetData>
  <protectedRanges>
    <protectedRange password="CA04" sqref="I3:N3 B3:G3" name="Диапазон2"/>
  </protectedRanges>
  <mergeCells count="4">
    <mergeCell ref="I2:O2"/>
    <mergeCell ref="A2:A3"/>
    <mergeCell ref="B2:H2"/>
    <mergeCell ref="A1:O1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zoomScale="85" zoomScaleNormal="85" workbookViewId="0">
      <selection activeCell="L24" sqref="L24"/>
    </sheetView>
  </sheetViews>
  <sheetFormatPr defaultRowHeight="15" x14ac:dyDescent="0.25"/>
  <cols>
    <col min="1" max="1" width="32.42578125" customWidth="1"/>
    <col min="2" max="15" width="10.7109375" customWidth="1"/>
    <col min="16" max="16" width="12.85546875" customWidth="1"/>
    <col min="17" max="17" width="12.140625" customWidth="1"/>
    <col min="18" max="18" width="12.85546875" customWidth="1"/>
    <col min="19" max="19" width="12.140625" customWidth="1"/>
    <col min="257" max="257" width="18.42578125" customWidth="1"/>
    <col min="258" max="271" width="10.7109375" customWidth="1"/>
    <col min="272" max="272" width="12.85546875" customWidth="1"/>
    <col min="273" max="273" width="12.140625" customWidth="1"/>
    <col min="274" max="274" width="12.85546875" customWidth="1"/>
    <col min="275" max="275" width="12.140625" customWidth="1"/>
    <col min="513" max="513" width="18.42578125" customWidth="1"/>
    <col min="514" max="527" width="10.7109375" customWidth="1"/>
    <col min="528" max="528" width="12.85546875" customWidth="1"/>
    <col min="529" max="529" width="12.140625" customWidth="1"/>
    <col min="530" max="530" width="12.85546875" customWidth="1"/>
    <col min="531" max="531" width="12.140625" customWidth="1"/>
    <col min="769" max="769" width="18.42578125" customWidth="1"/>
    <col min="770" max="783" width="10.7109375" customWidth="1"/>
    <col min="784" max="784" width="12.85546875" customWidth="1"/>
    <col min="785" max="785" width="12.140625" customWidth="1"/>
    <col min="786" max="786" width="12.85546875" customWidth="1"/>
    <col min="787" max="787" width="12.140625" customWidth="1"/>
    <col min="1025" max="1025" width="18.42578125" customWidth="1"/>
    <col min="1026" max="1039" width="10.7109375" customWidth="1"/>
    <col min="1040" max="1040" width="12.85546875" customWidth="1"/>
    <col min="1041" max="1041" width="12.140625" customWidth="1"/>
    <col min="1042" max="1042" width="12.85546875" customWidth="1"/>
    <col min="1043" max="1043" width="12.140625" customWidth="1"/>
    <col min="1281" max="1281" width="18.42578125" customWidth="1"/>
    <col min="1282" max="1295" width="10.7109375" customWidth="1"/>
    <col min="1296" max="1296" width="12.85546875" customWidth="1"/>
    <col min="1297" max="1297" width="12.140625" customWidth="1"/>
    <col min="1298" max="1298" width="12.85546875" customWidth="1"/>
    <col min="1299" max="1299" width="12.140625" customWidth="1"/>
    <col min="1537" max="1537" width="18.42578125" customWidth="1"/>
    <col min="1538" max="1551" width="10.7109375" customWidth="1"/>
    <col min="1552" max="1552" width="12.85546875" customWidth="1"/>
    <col min="1553" max="1553" width="12.140625" customWidth="1"/>
    <col min="1554" max="1554" width="12.85546875" customWidth="1"/>
    <col min="1555" max="1555" width="12.140625" customWidth="1"/>
    <col min="1793" max="1793" width="18.42578125" customWidth="1"/>
    <col min="1794" max="1807" width="10.7109375" customWidth="1"/>
    <col min="1808" max="1808" width="12.85546875" customWidth="1"/>
    <col min="1809" max="1809" width="12.140625" customWidth="1"/>
    <col min="1810" max="1810" width="12.85546875" customWidth="1"/>
    <col min="1811" max="1811" width="12.140625" customWidth="1"/>
    <col min="2049" max="2049" width="18.42578125" customWidth="1"/>
    <col min="2050" max="2063" width="10.7109375" customWidth="1"/>
    <col min="2064" max="2064" width="12.85546875" customWidth="1"/>
    <col min="2065" max="2065" width="12.140625" customWidth="1"/>
    <col min="2066" max="2066" width="12.85546875" customWidth="1"/>
    <col min="2067" max="2067" width="12.140625" customWidth="1"/>
    <col min="2305" max="2305" width="18.42578125" customWidth="1"/>
    <col min="2306" max="2319" width="10.7109375" customWidth="1"/>
    <col min="2320" max="2320" width="12.85546875" customWidth="1"/>
    <col min="2321" max="2321" width="12.140625" customWidth="1"/>
    <col min="2322" max="2322" width="12.85546875" customWidth="1"/>
    <col min="2323" max="2323" width="12.140625" customWidth="1"/>
    <col min="2561" max="2561" width="18.42578125" customWidth="1"/>
    <col min="2562" max="2575" width="10.7109375" customWidth="1"/>
    <col min="2576" max="2576" width="12.85546875" customWidth="1"/>
    <col min="2577" max="2577" width="12.140625" customWidth="1"/>
    <col min="2578" max="2578" width="12.85546875" customWidth="1"/>
    <col min="2579" max="2579" width="12.140625" customWidth="1"/>
    <col min="2817" max="2817" width="18.42578125" customWidth="1"/>
    <col min="2818" max="2831" width="10.7109375" customWidth="1"/>
    <col min="2832" max="2832" width="12.85546875" customWidth="1"/>
    <col min="2833" max="2833" width="12.140625" customWidth="1"/>
    <col min="2834" max="2834" width="12.85546875" customWidth="1"/>
    <col min="2835" max="2835" width="12.140625" customWidth="1"/>
    <col min="3073" max="3073" width="18.42578125" customWidth="1"/>
    <col min="3074" max="3087" width="10.7109375" customWidth="1"/>
    <col min="3088" max="3088" width="12.85546875" customWidth="1"/>
    <col min="3089" max="3089" width="12.140625" customWidth="1"/>
    <col min="3090" max="3090" width="12.85546875" customWidth="1"/>
    <col min="3091" max="3091" width="12.140625" customWidth="1"/>
    <col min="3329" max="3329" width="18.42578125" customWidth="1"/>
    <col min="3330" max="3343" width="10.7109375" customWidth="1"/>
    <col min="3344" max="3344" width="12.85546875" customWidth="1"/>
    <col min="3345" max="3345" width="12.140625" customWidth="1"/>
    <col min="3346" max="3346" width="12.85546875" customWidth="1"/>
    <col min="3347" max="3347" width="12.140625" customWidth="1"/>
    <col min="3585" max="3585" width="18.42578125" customWidth="1"/>
    <col min="3586" max="3599" width="10.7109375" customWidth="1"/>
    <col min="3600" max="3600" width="12.85546875" customWidth="1"/>
    <col min="3601" max="3601" width="12.140625" customWidth="1"/>
    <col min="3602" max="3602" width="12.85546875" customWidth="1"/>
    <col min="3603" max="3603" width="12.140625" customWidth="1"/>
    <col min="3841" max="3841" width="18.42578125" customWidth="1"/>
    <col min="3842" max="3855" width="10.7109375" customWidth="1"/>
    <col min="3856" max="3856" width="12.85546875" customWidth="1"/>
    <col min="3857" max="3857" width="12.140625" customWidth="1"/>
    <col min="3858" max="3858" width="12.85546875" customWidth="1"/>
    <col min="3859" max="3859" width="12.140625" customWidth="1"/>
    <col min="4097" max="4097" width="18.42578125" customWidth="1"/>
    <col min="4098" max="4111" width="10.7109375" customWidth="1"/>
    <col min="4112" max="4112" width="12.85546875" customWidth="1"/>
    <col min="4113" max="4113" width="12.140625" customWidth="1"/>
    <col min="4114" max="4114" width="12.85546875" customWidth="1"/>
    <col min="4115" max="4115" width="12.140625" customWidth="1"/>
    <col min="4353" max="4353" width="18.42578125" customWidth="1"/>
    <col min="4354" max="4367" width="10.7109375" customWidth="1"/>
    <col min="4368" max="4368" width="12.85546875" customWidth="1"/>
    <col min="4369" max="4369" width="12.140625" customWidth="1"/>
    <col min="4370" max="4370" width="12.85546875" customWidth="1"/>
    <col min="4371" max="4371" width="12.140625" customWidth="1"/>
    <col min="4609" max="4609" width="18.42578125" customWidth="1"/>
    <col min="4610" max="4623" width="10.7109375" customWidth="1"/>
    <col min="4624" max="4624" width="12.85546875" customWidth="1"/>
    <col min="4625" max="4625" width="12.140625" customWidth="1"/>
    <col min="4626" max="4626" width="12.85546875" customWidth="1"/>
    <col min="4627" max="4627" width="12.140625" customWidth="1"/>
    <col min="4865" max="4865" width="18.42578125" customWidth="1"/>
    <col min="4866" max="4879" width="10.7109375" customWidth="1"/>
    <col min="4880" max="4880" width="12.85546875" customWidth="1"/>
    <col min="4881" max="4881" width="12.140625" customWidth="1"/>
    <col min="4882" max="4882" width="12.85546875" customWidth="1"/>
    <col min="4883" max="4883" width="12.140625" customWidth="1"/>
    <col min="5121" max="5121" width="18.42578125" customWidth="1"/>
    <col min="5122" max="5135" width="10.7109375" customWidth="1"/>
    <col min="5136" max="5136" width="12.85546875" customWidth="1"/>
    <col min="5137" max="5137" width="12.140625" customWidth="1"/>
    <col min="5138" max="5138" width="12.85546875" customWidth="1"/>
    <col min="5139" max="5139" width="12.140625" customWidth="1"/>
    <col min="5377" max="5377" width="18.42578125" customWidth="1"/>
    <col min="5378" max="5391" width="10.7109375" customWidth="1"/>
    <col min="5392" max="5392" width="12.85546875" customWidth="1"/>
    <col min="5393" max="5393" width="12.140625" customWidth="1"/>
    <col min="5394" max="5394" width="12.85546875" customWidth="1"/>
    <col min="5395" max="5395" width="12.140625" customWidth="1"/>
    <col min="5633" max="5633" width="18.42578125" customWidth="1"/>
    <col min="5634" max="5647" width="10.7109375" customWidth="1"/>
    <col min="5648" max="5648" width="12.85546875" customWidth="1"/>
    <col min="5649" max="5649" width="12.140625" customWidth="1"/>
    <col min="5650" max="5650" width="12.85546875" customWidth="1"/>
    <col min="5651" max="5651" width="12.140625" customWidth="1"/>
    <col min="5889" max="5889" width="18.42578125" customWidth="1"/>
    <col min="5890" max="5903" width="10.7109375" customWidth="1"/>
    <col min="5904" max="5904" width="12.85546875" customWidth="1"/>
    <col min="5905" max="5905" width="12.140625" customWidth="1"/>
    <col min="5906" max="5906" width="12.85546875" customWidth="1"/>
    <col min="5907" max="5907" width="12.140625" customWidth="1"/>
    <col min="6145" max="6145" width="18.42578125" customWidth="1"/>
    <col min="6146" max="6159" width="10.7109375" customWidth="1"/>
    <col min="6160" max="6160" width="12.85546875" customWidth="1"/>
    <col min="6161" max="6161" width="12.140625" customWidth="1"/>
    <col min="6162" max="6162" width="12.85546875" customWidth="1"/>
    <col min="6163" max="6163" width="12.140625" customWidth="1"/>
    <col min="6401" max="6401" width="18.42578125" customWidth="1"/>
    <col min="6402" max="6415" width="10.7109375" customWidth="1"/>
    <col min="6416" max="6416" width="12.85546875" customWidth="1"/>
    <col min="6417" max="6417" width="12.140625" customWidth="1"/>
    <col min="6418" max="6418" width="12.85546875" customWidth="1"/>
    <col min="6419" max="6419" width="12.140625" customWidth="1"/>
    <col min="6657" max="6657" width="18.42578125" customWidth="1"/>
    <col min="6658" max="6671" width="10.7109375" customWidth="1"/>
    <col min="6672" max="6672" width="12.85546875" customWidth="1"/>
    <col min="6673" max="6673" width="12.140625" customWidth="1"/>
    <col min="6674" max="6674" width="12.85546875" customWidth="1"/>
    <col min="6675" max="6675" width="12.140625" customWidth="1"/>
    <col min="6913" max="6913" width="18.42578125" customWidth="1"/>
    <col min="6914" max="6927" width="10.7109375" customWidth="1"/>
    <col min="6928" max="6928" width="12.85546875" customWidth="1"/>
    <col min="6929" max="6929" width="12.140625" customWidth="1"/>
    <col min="6930" max="6930" width="12.85546875" customWidth="1"/>
    <col min="6931" max="6931" width="12.140625" customWidth="1"/>
    <col min="7169" max="7169" width="18.42578125" customWidth="1"/>
    <col min="7170" max="7183" width="10.7109375" customWidth="1"/>
    <col min="7184" max="7184" width="12.85546875" customWidth="1"/>
    <col min="7185" max="7185" width="12.140625" customWidth="1"/>
    <col min="7186" max="7186" width="12.85546875" customWidth="1"/>
    <col min="7187" max="7187" width="12.140625" customWidth="1"/>
    <col min="7425" max="7425" width="18.42578125" customWidth="1"/>
    <col min="7426" max="7439" width="10.7109375" customWidth="1"/>
    <col min="7440" max="7440" width="12.85546875" customWidth="1"/>
    <col min="7441" max="7441" width="12.140625" customWidth="1"/>
    <col min="7442" max="7442" width="12.85546875" customWidth="1"/>
    <col min="7443" max="7443" width="12.140625" customWidth="1"/>
    <col min="7681" max="7681" width="18.42578125" customWidth="1"/>
    <col min="7682" max="7695" width="10.7109375" customWidth="1"/>
    <col min="7696" max="7696" width="12.85546875" customWidth="1"/>
    <col min="7697" max="7697" width="12.140625" customWidth="1"/>
    <col min="7698" max="7698" width="12.85546875" customWidth="1"/>
    <col min="7699" max="7699" width="12.140625" customWidth="1"/>
    <col min="7937" max="7937" width="18.42578125" customWidth="1"/>
    <col min="7938" max="7951" width="10.7109375" customWidth="1"/>
    <col min="7952" max="7952" width="12.85546875" customWidth="1"/>
    <col min="7953" max="7953" width="12.140625" customWidth="1"/>
    <col min="7954" max="7954" width="12.85546875" customWidth="1"/>
    <col min="7955" max="7955" width="12.140625" customWidth="1"/>
    <col min="8193" max="8193" width="18.42578125" customWidth="1"/>
    <col min="8194" max="8207" width="10.7109375" customWidth="1"/>
    <col min="8208" max="8208" width="12.85546875" customWidth="1"/>
    <col min="8209" max="8209" width="12.140625" customWidth="1"/>
    <col min="8210" max="8210" width="12.85546875" customWidth="1"/>
    <col min="8211" max="8211" width="12.140625" customWidth="1"/>
    <col min="8449" max="8449" width="18.42578125" customWidth="1"/>
    <col min="8450" max="8463" width="10.7109375" customWidth="1"/>
    <col min="8464" max="8464" width="12.85546875" customWidth="1"/>
    <col min="8465" max="8465" width="12.140625" customWidth="1"/>
    <col min="8466" max="8466" width="12.85546875" customWidth="1"/>
    <col min="8467" max="8467" width="12.140625" customWidth="1"/>
    <col min="8705" max="8705" width="18.42578125" customWidth="1"/>
    <col min="8706" max="8719" width="10.7109375" customWidth="1"/>
    <col min="8720" max="8720" width="12.85546875" customWidth="1"/>
    <col min="8721" max="8721" width="12.140625" customWidth="1"/>
    <col min="8722" max="8722" width="12.85546875" customWidth="1"/>
    <col min="8723" max="8723" width="12.140625" customWidth="1"/>
    <col min="8961" max="8961" width="18.42578125" customWidth="1"/>
    <col min="8962" max="8975" width="10.7109375" customWidth="1"/>
    <col min="8976" max="8976" width="12.85546875" customWidth="1"/>
    <col min="8977" max="8977" width="12.140625" customWidth="1"/>
    <col min="8978" max="8978" width="12.85546875" customWidth="1"/>
    <col min="8979" max="8979" width="12.140625" customWidth="1"/>
    <col min="9217" max="9217" width="18.42578125" customWidth="1"/>
    <col min="9218" max="9231" width="10.7109375" customWidth="1"/>
    <col min="9232" max="9232" width="12.85546875" customWidth="1"/>
    <col min="9233" max="9233" width="12.140625" customWidth="1"/>
    <col min="9234" max="9234" width="12.85546875" customWidth="1"/>
    <col min="9235" max="9235" width="12.140625" customWidth="1"/>
    <col min="9473" max="9473" width="18.42578125" customWidth="1"/>
    <col min="9474" max="9487" width="10.7109375" customWidth="1"/>
    <col min="9488" max="9488" width="12.85546875" customWidth="1"/>
    <col min="9489" max="9489" width="12.140625" customWidth="1"/>
    <col min="9490" max="9490" width="12.85546875" customWidth="1"/>
    <col min="9491" max="9491" width="12.140625" customWidth="1"/>
    <col min="9729" max="9729" width="18.42578125" customWidth="1"/>
    <col min="9730" max="9743" width="10.7109375" customWidth="1"/>
    <col min="9744" max="9744" width="12.85546875" customWidth="1"/>
    <col min="9745" max="9745" width="12.140625" customWidth="1"/>
    <col min="9746" max="9746" width="12.85546875" customWidth="1"/>
    <col min="9747" max="9747" width="12.140625" customWidth="1"/>
    <col min="9985" max="9985" width="18.42578125" customWidth="1"/>
    <col min="9986" max="9999" width="10.7109375" customWidth="1"/>
    <col min="10000" max="10000" width="12.85546875" customWidth="1"/>
    <col min="10001" max="10001" width="12.140625" customWidth="1"/>
    <col min="10002" max="10002" width="12.85546875" customWidth="1"/>
    <col min="10003" max="10003" width="12.140625" customWidth="1"/>
    <col min="10241" max="10241" width="18.42578125" customWidth="1"/>
    <col min="10242" max="10255" width="10.7109375" customWidth="1"/>
    <col min="10256" max="10256" width="12.85546875" customWidth="1"/>
    <col min="10257" max="10257" width="12.140625" customWidth="1"/>
    <col min="10258" max="10258" width="12.85546875" customWidth="1"/>
    <col min="10259" max="10259" width="12.140625" customWidth="1"/>
    <col min="10497" max="10497" width="18.42578125" customWidth="1"/>
    <col min="10498" max="10511" width="10.7109375" customWidth="1"/>
    <col min="10512" max="10512" width="12.85546875" customWidth="1"/>
    <col min="10513" max="10513" width="12.140625" customWidth="1"/>
    <col min="10514" max="10514" width="12.85546875" customWidth="1"/>
    <col min="10515" max="10515" width="12.140625" customWidth="1"/>
    <col min="10753" max="10753" width="18.42578125" customWidth="1"/>
    <col min="10754" max="10767" width="10.7109375" customWidth="1"/>
    <col min="10768" max="10768" width="12.85546875" customWidth="1"/>
    <col min="10769" max="10769" width="12.140625" customWidth="1"/>
    <col min="10770" max="10770" width="12.85546875" customWidth="1"/>
    <col min="10771" max="10771" width="12.140625" customWidth="1"/>
    <col min="11009" max="11009" width="18.42578125" customWidth="1"/>
    <col min="11010" max="11023" width="10.7109375" customWidth="1"/>
    <col min="11024" max="11024" width="12.85546875" customWidth="1"/>
    <col min="11025" max="11025" width="12.140625" customWidth="1"/>
    <col min="11026" max="11026" width="12.85546875" customWidth="1"/>
    <col min="11027" max="11027" width="12.140625" customWidth="1"/>
    <col min="11265" max="11265" width="18.42578125" customWidth="1"/>
    <col min="11266" max="11279" width="10.7109375" customWidth="1"/>
    <col min="11280" max="11280" width="12.85546875" customWidth="1"/>
    <col min="11281" max="11281" width="12.140625" customWidth="1"/>
    <col min="11282" max="11282" width="12.85546875" customWidth="1"/>
    <col min="11283" max="11283" width="12.140625" customWidth="1"/>
    <col min="11521" max="11521" width="18.42578125" customWidth="1"/>
    <col min="11522" max="11535" width="10.7109375" customWidth="1"/>
    <col min="11536" max="11536" width="12.85546875" customWidth="1"/>
    <col min="11537" max="11537" width="12.140625" customWidth="1"/>
    <col min="11538" max="11538" width="12.85546875" customWidth="1"/>
    <col min="11539" max="11539" width="12.140625" customWidth="1"/>
    <col min="11777" max="11777" width="18.42578125" customWidth="1"/>
    <col min="11778" max="11791" width="10.7109375" customWidth="1"/>
    <col min="11792" max="11792" width="12.85546875" customWidth="1"/>
    <col min="11793" max="11793" width="12.140625" customWidth="1"/>
    <col min="11794" max="11794" width="12.85546875" customWidth="1"/>
    <col min="11795" max="11795" width="12.140625" customWidth="1"/>
    <col min="12033" max="12033" width="18.42578125" customWidth="1"/>
    <col min="12034" max="12047" width="10.7109375" customWidth="1"/>
    <col min="12048" max="12048" width="12.85546875" customWidth="1"/>
    <col min="12049" max="12049" width="12.140625" customWidth="1"/>
    <col min="12050" max="12050" width="12.85546875" customWidth="1"/>
    <col min="12051" max="12051" width="12.140625" customWidth="1"/>
    <col min="12289" max="12289" width="18.42578125" customWidth="1"/>
    <col min="12290" max="12303" width="10.7109375" customWidth="1"/>
    <col min="12304" max="12304" width="12.85546875" customWidth="1"/>
    <col min="12305" max="12305" width="12.140625" customWidth="1"/>
    <col min="12306" max="12306" width="12.85546875" customWidth="1"/>
    <col min="12307" max="12307" width="12.140625" customWidth="1"/>
    <col min="12545" max="12545" width="18.42578125" customWidth="1"/>
    <col min="12546" max="12559" width="10.7109375" customWidth="1"/>
    <col min="12560" max="12560" width="12.85546875" customWidth="1"/>
    <col min="12561" max="12561" width="12.140625" customWidth="1"/>
    <col min="12562" max="12562" width="12.85546875" customWidth="1"/>
    <col min="12563" max="12563" width="12.140625" customWidth="1"/>
    <col min="12801" max="12801" width="18.42578125" customWidth="1"/>
    <col min="12802" max="12815" width="10.7109375" customWidth="1"/>
    <col min="12816" max="12816" width="12.85546875" customWidth="1"/>
    <col min="12817" max="12817" width="12.140625" customWidth="1"/>
    <col min="12818" max="12818" width="12.85546875" customWidth="1"/>
    <col min="12819" max="12819" width="12.140625" customWidth="1"/>
    <col min="13057" max="13057" width="18.42578125" customWidth="1"/>
    <col min="13058" max="13071" width="10.7109375" customWidth="1"/>
    <col min="13072" max="13072" width="12.85546875" customWidth="1"/>
    <col min="13073" max="13073" width="12.140625" customWidth="1"/>
    <col min="13074" max="13074" width="12.85546875" customWidth="1"/>
    <col min="13075" max="13075" width="12.140625" customWidth="1"/>
    <col min="13313" max="13313" width="18.42578125" customWidth="1"/>
    <col min="13314" max="13327" width="10.7109375" customWidth="1"/>
    <col min="13328" max="13328" width="12.85546875" customWidth="1"/>
    <col min="13329" max="13329" width="12.140625" customWidth="1"/>
    <col min="13330" max="13330" width="12.85546875" customWidth="1"/>
    <col min="13331" max="13331" width="12.140625" customWidth="1"/>
    <col min="13569" max="13569" width="18.42578125" customWidth="1"/>
    <col min="13570" max="13583" width="10.7109375" customWidth="1"/>
    <col min="13584" max="13584" width="12.85546875" customWidth="1"/>
    <col min="13585" max="13585" width="12.140625" customWidth="1"/>
    <col min="13586" max="13586" width="12.85546875" customWidth="1"/>
    <col min="13587" max="13587" width="12.140625" customWidth="1"/>
    <col min="13825" max="13825" width="18.42578125" customWidth="1"/>
    <col min="13826" max="13839" width="10.7109375" customWidth="1"/>
    <col min="13840" max="13840" width="12.85546875" customWidth="1"/>
    <col min="13841" max="13841" width="12.140625" customWidth="1"/>
    <col min="13842" max="13842" width="12.85546875" customWidth="1"/>
    <col min="13843" max="13843" width="12.140625" customWidth="1"/>
    <col min="14081" max="14081" width="18.42578125" customWidth="1"/>
    <col min="14082" max="14095" width="10.7109375" customWidth="1"/>
    <col min="14096" max="14096" width="12.85546875" customWidth="1"/>
    <col min="14097" max="14097" width="12.140625" customWidth="1"/>
    <col min="14098" max="14098" width="12.85546875" customWidth="1"/>
    <col min="14099" max="14099" width="12.140625" customWidth="1"/>
    <col min="14337" max="14337" width="18.42578125" customWidth="1"/>
    <col min="14338" max="14351" width="10.7109375" customWidth="1"/>
    <col min="14352" max="14352" width="12.85546875" customWidth="1"/>
    <col min="14353" max="14353" width="12.140625" customWidth="1"/>
    <col min="14354" max="14354" width="12.85546875" customWidth="1"/>
    <col min="14355" max="14355" width="12.140625" customWidth="1"/>
    <col min="14593" max="14593" width="18.42578125" customWidth="1"/>
    <col min="14594" max="14607" width="10.7109375" customWidth="1"/>
    <col min="14608" max="14608" width="12.85546875" customWidth="1"/>
    <col min="14609" max="14609" width="12.140625" customWidth="1"/>
    <col min="14610" max="14610" width="12.85546875" customWidth="1"/>
    <col min="14611" max="14611" width="12.140625" customWidth="1"/>
    <col min="14849" max="14849" width="18.42578125" customWidth="1"/>
    <col min="14850" max="14863" width="10.7109375" customWidth="1"/>
    <col min="14864" max="14864" width="12.85546875" customWidth="1"/>
    <col min="14865" max="14865" width="12.140625" customWidth="1"/>
    <col min="14866" max="14866" width="12.85546875" customWidth="1"/>
    <col min="14867" max="14867" width="12.140625" customWidth="1"/>
    <col min="15105" max="15105" width="18.42578125" customWidth="1"/>
    <col min="15106" max="15119" width="10.7109375" customWidth="1"/>
    <col min="15120" max="15120" width="12.85546875" customWidth="1"/>
    <col min="15121" max="15121" width="12.140625" customWidth="1"/>
    <col min="15122" max="15122" width="12.85546875" customWidth="1"/>
    <col min="15123" max="15123" width="12.140625" customWidth="1"/>
    <col min="15361" max="15361" width="18.42578125" customWidth="1"/>
    <col min="15362" max="15375" width="10.7109375" customWidth="1"/>
    <col min="15376" max="15376" width="12.85546875" customWidth="1"/>
    <col min="15377" max="15377" width="12.140625" customWidth="1"/>
    <col min="15378" max="15378" width="12.85546875" customWidth="1"/>
    <col min="15379" max="15379" width="12.140625" customWidth="1"/>
    <col min="15617" max="15617" width="18.42578125" customWidth="1"/>
    <col min="15618" max="15631" width="10.7109375" customWidth="1"/>
    <col min="15632" max="15632" width="12.85546875" customWidth="1"/>
    <col min="15633" max="15633" width="12.140625" customWidth="1"/>
    <col min="15634" max="15634" width="12.85546875" customWidth="1"/>
    <col min="15635" max="15635" width="12.140625" customWidth="1"/>
    <col min="15873" max="15873" width="18.42578125" customWidth="1"/>
    <col min="15874" max="15887" width="10.7109375" customWidth="1"/>
    <col min="15888" max="15888" width="12.85546875" customWidth="1"/>
    <col min="15889" max="15889" width="12.140625" customWidth="1"/>
    <col min="15890" max="15890" width="12.85546875" customWidth="1"/>
    <col min="15891" max="15891" width="12.140625" customWidth="1"/>
    <col min="16129" max="16129" width="18.42578125" customWidth="1"/>
    <col min="16130" max="16143" width="10.7109375" customWidth="1"/>
    <col min="16144" max="16144" width="12.85546875" customWidth="1"/>
    <col min="16145" max="16145" width="12.140625" customWidth="1"/>
    <col min="16146" max="16146" width="12.85546875" customWidth="1"/>
    <col min="16147" max="16147" width="12.140625" customWidth="1"/>
  </cols>
  <sheetData>
    <row r="1" spans="1:16" ht="18.75" customHeight="1" x14ac:dyDescent="0.25">
      <c r="A1" s="243" t="s">
        <v>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6" ht="18.75" customHeight="1" x14ac:dyDescent="0.25">
      <c r="A2" s="238"/>
      <c r="B2" s="240">
        <v>2018</v>
      </c>
      <c r="C2" s="241"/>
      <c r="D2" s="241"/>
      <c r="E2" s="241"/>
      <c r="F2" s="241"/>
      <c r="G2" s="241"/>
      <c r="H2" s="242"/>
      <c r="I2" s="240">
        <v>2019</v>
      </c>
      <c r="J2" s="241"/>
      <c r="K2" s="241"/>
      <c r="L2" s="241"/>
      <c r="M2" s="241"/>
      <c r="N2" s="241"/>
      <c r="O2" s="242"/>
    </row>
    <row r="3" spans="1:16" ht="18.75" customHeight="1" x14ac:dyDescent="0.25">
      <c r="A3" s="239"/>
      <c r="B3" s="187" t="s">
        <v>30</v>
      </c>
      <c r="C3" s="187" t="s">
        <v>34</v>
      </c>
      <c r="D3" s="187" t="s">
        <v>35</v>
      </c>
      <c r="E3" s="187" t="s">
        <v>39</v>
      </c>
      <c r="F3" s="187" t="s">
        <v>40</v>
      </c>
      <c r="G3" s="187" t="s">
        <v>44</v>
      </c>
      <c r="H3" s="196">
        <v>2018</v>
      </c>
      <c r="I3" s="187" t="s">
        <v>30</v>
      </c>
      <c r="J3" s="187" t="s">
        <v>34</v>
      </c>
      <c r="K3" s="187" t="s">
        <v>35</v>
      </c>
      <c r="L3" s="187" t="s">
        <v>39</v>
      </c>
      <c r="M3" s="187" t="s">
        <v>40</v>
      </c>
      <c r="N3" s="187" t="s">
        <v>44</v>
      </c>
      <c r="O3" s="196">
        <v>2019</v>
      </c>
    </row>
    <row r="4" spans="1:16" ht="15.75" x14ac:dyDescent="0.25">
      <c r="A4" s="172" t="s">
        <v>53</v>
      </c>
      <c r="D4" s="173"/>
      <c r="F4" s="173"/>
      <c r="G4" s="173"/>
      <c r="H4" s="195"/>
      <c r="K4" s="173"/>
      <c r="M4" s="173"/>
      <c r="N4" s="173"/>
      <c r="O4" s="195"/>
    </row>
    <row r="5" spans="1:16" ht="15.75" x14ac:dyDescent="0.25">
      <c r="A5" s="183" t="s">
        <v>58</v>
      </c>
      <c r="B5" s="174">
        <v>1021869.5930000001</v>
      </c>
      <c r="C5" s="174">
        <v>774268.63800000004</v>
      </c>
      <c r="D5" s="174">
        <v>1796138.2310000001</v>
      </c>
      <c r="E5" s="174">
        <v>822096.85400000005</v>
      </c>
      <c r="F5" s="174">
        <v>2618235.085</v>
      </c>
      <c r="G5" s="174">
        <v>976311.17699999991</v>
      </c>
      <c r="H5" s="174">
        <v>3594546.2620000001</v>
      </c>
      <c r="I5" s="174">
        <v>985121.15899999999</v>
      </c>
      <c r="J5" s="174">
        <v>684995.91500000004</v>
      </c>
      <c r="K5" s="174">
        <f>I5+J5</f>
        <v>1670117.074</v>
      </c>
      <c r="L5" s="174">
        <v>676281.51299999992</v>
      </c>
      <c r="M5" s="174">
        <f>I5+J5+L5</f>
        <v>2346398.5869999998</v>
      </c>
      <c r="N5" s="174">
        <v>836979.74899999995</v>
      </c>
      <c r="O5" s="174">
        <f>I5+J5+L5+N5</f>
        <v>3183378.3359999997</v>
      </c>
    </row>
    <row r="6" spans="1:16" ht="15.75" x14ac:dyDescent="0.25">
      <c r="A6" s="183" t="s">
        <v>59</v>
      </c>
      <c r="B6" s="175">
        <v>354403.09700000001</v>
      </c>
      <c r="C6" s="175">
        <v>391237.22400000005</v>
      </c>
      <c r="D6" s="175">
        <v>745640.321</v>
      </c>
      <c r="E6" s="175">
        <v>460453.93300000002</v>
      </c>
      <c r="F6" s="175">
        <v>1206094.2540000002</v>
      </c>
      <c r="G6" s="175">
        <v>437702.43900000001</v>
      </c>
      <c r="H6" s="175">
        <v>1643796.693</v>
      </c>
      <c r="I6" s="175">
        <v>417221.38400000002</v>
      </c>
      <c r="J6" s="175">
        <v>432830.30099999998</v>
      </c>
      <c r="K6" s="175">
        <f t="shared" ref="K6" si="0">I6+J6</f>
        <v>850051.68500000006</v>
      </c>
      <c r="L6" s="175">
        <v>316088.62800000003</v>
      </c>
      <c r="M6" s="175">
        <f>I6+J6+L6</f>
        <v>1166140.3130000001</v>
      </c>
      <c r="N6" s="175">
        <v>355541.54299999995</v>
      </c>
      <c r="O6" s="175">
        <f>I6+J6+L6+N6</f>
        <v>1521681.8560000001</v>
      </c>
    </row>
    <row r="7" spans="1:16" ht="15.75" x14ac:dyDescent="0.25">
      <c r="A7" s="184" t="s">
        <v>60</v>
      </c>
      <c r="B7" s="181">
        <f>SUM(B5:B6)</f>
        <v>1376272.6900000002</v>
      </c>
      <c r="C7" s="181">
        <v>1165505.862</v>
      </c>
      <c r="D7" s="181">
        <v>2541778.5520000001</v>
      </c>
      <c r="E7" s="181">
        <v>1282550.787</v>
      </c>
      <c r="F7" s="181">
        <v>3824329.3389999997</v>
      </c>
      <c r="G7" s="181">
        <v>1414013.6160000002</v>
      </c>
      <c r="H7" s="181">
        <v>5238342.9550000001</v>
      </c>
      <c r="I7" s="181">
        <f>SUM(I5:I6)</f>
        <v>1402342.5430000001</v>
      </c>
      <c r="J7" s="181">
        <f t="shared" ref="J7:O7" si="1">SUM(J5:J6)</f>
        <v>1117826.216</v>
      </c>
      <c r="K7" s="181">
        <f t="shared" si="1"/>
        <v>2520168.7590000001</v>
      </c>
      <c r="L7" s="181">
        <f t="shared" si="1"/>
        <v>992370.14099999995</v>
      </c>
      <c r="M7" s="181">
        <f t="shared" si="1"/>
        <v>3512538.9</v>
      </c>
      <c r="N7" s="181">
        <f t="shared" si="1"/>
        <v>1192521.2919999999</v>
      </c>
      <c r="O7" s="181">
        <f t="shared" si="1"/>
        <v>4705060.1919999998</v>
      </c>
      <c r="P7" s="9"/>
    </row>
    <row r="8" spans="1:16" ht="15.75" x14ac:dyDescent="0.25">
      <c r="A8" s="176" t="s">
        <v>61</v>
      </c>
      <c r="D8" s="173"/>
      <c r="F8" s="173"/>
      <c r="G8" s="173"/>
      <c r="H8" s="195"/>
      <c r="K8" s="173"/>
      <c r="M8" s="173"/>
      <c r="N8" s="173"/>
      <c r="O8" s="195"/>
    </row>
    <row r="9" spans="1:16" ht="15.75" x14ac:dyDescent="0.25">
      <c r="A9" s="185" t="s">
        <v>62</v>
      </c>
      <c r="B9" s="177">
        <v>31.326666666666664</v>
      </c>
      <c r="C9" s="177">
        <v>25.643000000000004</v>
      </c>
      <c r="D9" s="177">
        <v>28.484833333333341</v>
      </c>
      <c r="E9" s="177">
        <v>52.403000000000006</v>
      </c>
      <c r="F9" s="177">
        <v>36.457555555555558</v>
      </c>
      <c r="G9" s="177">
        <v>41.245000000000005</v>
      </c>
      <c r="H9" s="177">
        <v>37.65441666666667</v>
      </c>
      <c r="I9" s="177">
        <v>42.320999999999998</v>
      </c>
      <c r="J9" s="177">
        <v>13.461666666666666</v>
      </c>
      <c r="K9" s="177">
        <v>27.891333333333336</v>
      </c>
      <c r="L9" s="177">
        <v>30.131333333333334</v>
      </c>
      <c r="M9" s="177">
        <v>28.638000000000002</v>
      </c>
      <c r="N9" s="177">
        <v>19.507333333333332</v>
      </c>
      <c r="O9" s="177">
        <v>26.355333333333334</v>
      </c>
    </row>
    <row r="10" spans="1:16" ht="15.75" x14ac:dyDescent="0.25">
      <c r="A10" s="185" t="s">
        <v>63</v>
      </c>
      <c r="B10" s="178">
        <v>0.33066666666666672</v>
      </c>
      <c r="C10" s="178">
        <v>0.30033333333333345</v>
      </c>
      <c r="D10" s="178">
        <v>0.31550000000000011</v>
      </c>
      <c r="E10" s="178">
        <v>0.71133333333333337</v>
      </c>
      <c r="F10" s="178">
        <v>0.44744444444444453</v>
      </c>
      <c r="G10" s="178">
        <v>0.63466666666666682</v>
      </c>
      <c r="H10" s="178">
        <v>0.49425000000000008</v>
      </c>
      <c r="I10" s="178">
        <v>1.2233333333333338</v>
      </c>
      <c r="J10" s="178">
        <v>0.4716666666666669</v>
      </c>
      <c r="K10" s="178">
        <v>0.84750000000000025</v>
      </c>
      <c r="L10" s="178">
        <v>1.1890000000000001</v>
      </c>
      <c r="M10" s="178">
        <v>0.9613333333333336</v>
      </c>
      <c r="N10" s="178">
        <v>0.8036666666666672</v>
      </c>
      <c r="O10" s="178">
        <v>0.92191666666666694</v>
      </c>
    </row>
    <row r="11" spans="1:16" ht="15.75" x14ac:dyDescent="0.25">
      <c r="A11" s="185" t="s">
        <v>64</v>
      </c>
      <c r="B11" s="179">
        <v>2.9930000000000003</v>
      </c>
      <c r="C11" s="179">
        <v>2.0653333333333332</v>
      </c>
      <c r="D11" s="179">
        <v>2.5291666666666668</v>
      </c>
      <c r="E11" s="179">
        <v>3.0169999999999999</v>
      </c>
      <c r="F11" s="179">
        <v>2.6917777777777778</v>
      </c>
      <c r="G11" s="179">
        <v>2.7290000000000001</v>
      </c>
      <c r="H11" s="179">
        <v>2.7010833333333331</v>
      </c>
      <c r="I11" s="179">
        <v>3.0813333333333333</v>
      </c>
      <c r="J11" s="179">
        <v>1.7906666666666669</v>
      </c>
      <c r="K11" s="179">
        <v>2.4360000000000004</v>
      </c>
      <c r="L11" s="179">
        <v>1.4736666666666667</v>
      </c>
      <c r="M11" s="179">
        <v>2.1152222222222221</v>
      </c>
      <c r="N11" s="179">
        <v>1.8556666666666664</v>
      </c>
      <c r="O11" s="179">
        <v>2.0503333333333331</v>
      </c>
    </row>
    <row r="12" spans="1:16" ht="15.75" x14ac:dyDescent="0.25">
      <c r="A12" s="185" t="s">
        <v>65</v>
      </c>
      <c r="B12" s="180">
        <v>108.03266666666667</v>
      </c>
      <c r="C12" s="180">
        <v>90.129333333333335</v>
      </c>
      <c r="D12" s="180">
        <v>99.081000000000003</v>
      </c>
      <c r="E12" s="180">
        <v>198.10266666666666</v>
      </c>
      <c r="F12" s="180">
        <v>132.08822222222221</v>
      </c>
      <c r="G12" s="180">
        <v>147.8073333333333</v>
      </c>
      <c r="H12" s="180">
        <v>136.01800000000003</v>
      </c>
      <c r="I12" s="180">
        <v>144.59833333333336</v>
      </c>
      <c r="J12" s="180">
        <v>49.372666666666667</v>
      </c>
      <c r="K12" s="180">
        <v>96.985500000000002</v>
      </c>
      <c r="L12" s="180">
        <v>124.45800000000001</v>
      </c>
      <c r="M12" s="180">
        <v>106.14300000000001</v>
      </c>
      <c r="N12" s="180">
        <v>119.11966666666665</v>
      </c>
      <c r="O12" s="180">
        <v>109.38716666666669</v>
      </c>
    </row>
    <row r="13" spans="1:16" ht="15.75" x14ac:dyDescent="0.25">
      <c r="A13" s="185" t="s">
        <v>66</v>
      </c>
      <c r="B13" s="180">
        <v>7.6976666666666667</v>
      </c>
      <c r="C13" s="180">
        <v>6.354000000000001</v>
      </c>
      <c r="D13" s="180">
        <v>7.0258333333333347</v>
      </c>
      <c r="E13" s="180">
        <v>13.667666666666666</v>
      </c>
      <c r="F13" s="180">
        <v>9.2397777777777783</v>
      </c>
      <c r="G13" s="180">
        <v>10.473666666666666</v>
      </c>
      <c r="H13" s="180">
        <v>9.5482499999999995</v>
      </c>
      <c r="I13" s="180">
        <v>14.637999999999998</v>
      </c>
      <c r="J13" s="180">
        <v>4.8826666666666672</v>
      </c>
      <c r="K13" s="180">
        <v>9.7603333333333318</v>
      </c>
      <c r="L13" s="180">
        <v>10.574666666666667</v>
      </c>
      <c r="M13" s="180">
        <v>10.031777777777776</v>
      </c>
      <c r="N13" s="180">
        <v>6.9880000000000004</v>
      </c>
      <c r="O13" s="180">
        <v>9.2708333333333339</v>
      </c>
    </row>
    <row r="14" spans="1:16" ht="15.75" x14ac:dyDescent="0.25">
      <c r="A14" s="186" t="s">
        <v>60</v>
      </c>
      <c r="B14" s="182">
        <f>SUM(B9:B13)</f>
        <v>150.38066666666666</v>
      </c>
      <c r="C14" s="182">
        <v>124.49199999999999</v>
      </c>
      <c r="D14" s="182">
        <v>137.43633333333332</v>
      </c>
      <c r="E14" s="182">
        <v>267.90166666666664</v>
      </c>
      <c r="F14" s="182">
        <v>180.92477777777776</v>
      </c>
      <c r="G14" s="182">
        <v>202.88966666666664</v>
      </c>
      <c r="H14" s="182">
        <v>186.416</v>
      </c>
      <c r="I14" s="182">
        <f>SUM(I9:I13)</f>
        <v>205.86200000000002</v>
      </c>
      <c r="J14" s="182">
        <f t="shared" ref="J14:O14" si="2">SUM(J9:J13)</f>
        <v>69.979333333333329</v>
      </c>
      <c r="K14" s="182">
        <f t="shared" si="2"/>
        <v>137.92066666666668</v>
      </c>
      <c r="L14" s="182">
        <f t="shared" si="2"/>
        <v>167.82666666666668</v>
      </c>
      <c r="M14" s="182">
        <f t="shared" si="2"/>
        <v>147.88933333333335</v>
      </c>
      <c r="N14" s="182">
        <f t="shared" si="2"/>
        <v>148.27433333333332</v>
      </c>
      <c r="O14" s="182">
        <f t="shared" si="2"/>
        <v>147.98558333333338</v>
      </c>
    </row>
  </sheetData>
  <protectedRanges>
    <protectedRange password="CA04" sqref="A1:A2 B5:F7 B1:F2 A3:A4 B8:H14 B3:H4 I3:N3 A5:A14" name="Диапазон2"/>
    <protectedRange password="CA04" sqref="G5:H7" name="Диапазон2_1"/>
    <protectedRange password="CA04" sqref="I1:M2 N4:O4 I8:O14 I4:M7 O3" name="Диапазон2_5"/>
    <protectedRange password="CA04" sqref="N5:O7" name="Диапазон2_1_2"/>
  </protectedRanges>
  <mergeCells count="4">
    <mergeCell ref="A2:A3"/>
    <mergeCell ref="B2:H2"/>
    <mergeCell ref="I2:O2"/>
    <mergeCell ref="A1:O1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'1. Electricity'!Область_печати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2019-05-31T11:12:05Z</cp:lastPrinted>
  <dcterms:created xsi:type="dcterms:W3CDTF">2019-05-24T06:43:52Z</dcterms:created>
  <dcterms:modified xsi:type="dcterms:W3CDTF">2020-01-28T06:29:03Z</dcterms:modified>
</cp:coreProperties>
</file>