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570" windowHeight="9750" tabRatio="773" activeTab="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/>
  <calcPr fullCalcOnLoad="1"/>
</workbook>
</file>

<file path=xl/sharedStrings.xml><?xml version="1.0" encoding="utf-8"?>
<sst xmlns="http://schemas.openxmlformats.org/spreadsheetml/2006/main" count="150" uniqueCount="79">
  <si>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</si>
  <si>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</si>
  <si>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</si>
  <si>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</si>
  <si>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</si>
  <si>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</si>
  <si>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</si>
  <si>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</si>
  <si>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</si>
  <si>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</si>
  <si>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</si>
  <si>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</si>
  <si>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</si>
  <si>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</si>
  <si>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</si>
  <si>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</si>
  <si>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</si>
  <si>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</si>
  <si>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</si>
  <si>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</si>
  <si>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</si>
  <si>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</si>
  <si>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</si>
  <si>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</si>
  <si>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</si>
  <si>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</si>
  <si>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</si>
  <si>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</si>
  <si>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</si>
  <si>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</si>
  <si>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Котельные</t>
  </si>
  <si>
    <t>Электрические бойлерные</t>
  </si>
  <si>
    <t>на э/энергию, г/кВтч</t>
  </si>
  <si>
    <t>на тепло, кг/Гкал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</si>
  <si>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</si>
  <si>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</si>
  <si>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</si>
  <si>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</si>
  <si>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</si>
  <si>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</si>
  <si>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</si>
  <si>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</si>
  <si>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</si>
  <si>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</si>
  <si>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</si>
  <si>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</si>
  <si>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</si>
  <si>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</si>
  <si>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</si>
  <si>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</si>
  <si>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</si>
  <si>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</si>
  <si>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</si>
  <si>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</si>
  <si>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</si>
  <si>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</si>
  <si>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</si>
  <si>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</si>
  <si>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</si>
  <si>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</si>
  <si>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</si>
  <si>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</si>
  <si>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</si>
  <si>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</si>
  <si>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</si>
  <si>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</si>
  <si>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Выработка электрической энергии станциями ОАО "ТГК-1", тыс. кВт∙ч</t>
  </si>
  <si>
    <t>Отпуск тепловой энергии станциями ОАО "ТГК-1", Гкал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</si>
  <si>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</si>
  <si>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</si>
  <si>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1 кв</t>
  </si>
  <si>
    <t>Котельные Пряжинский р-н</t>
  </si>
  <si>
    <t>Котельные Прионежский р-н</t>
  </si>
  <si>
    <t>ВИЭ</t>
  </si>
  <si>
    <t>Бойлерные</t>
  </si>
  <si>
    <t>Дубровская ТЭЦ-8</t>
  </si>
  <si>
    <t>Дубровская ТЭЦ–8</t>
  </si>
  <si>
    <t>Каскад Туломских и Серебрянских ГЭС</t>
  </si>
  <si>
    <t>Каскад Сунских ГЭС (с учетом Малых ГЭС)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</si>
</sst>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&quot;р.&quot;"/>
    <numFmt numFmtId="179" formatCode="0.0%"/>
    <numFmt numFmtId="180" formatCode="0.000"/>
    <numFmt numFmtId="181" formatCode="#,##0.000"/>
    <numFmt numFmtId="182" formatCode="0.0000"/>
    <numFmt numFmtId="183" formatCode="_-* #,##0.00_-;\-* #,##0.00_-;_-* &quot;-&quot;??_-;_-@_-"/>
    <numFmt numFmtId="184" formatCode="#0.0"/>
    <numFmt numFmtId="185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i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/>
      <top/>
      <bottom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>
        <color theme="0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medium"/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15" fillId="0" borderId="0" applyFont="0" applyFill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" fontId="18" fillId="32" borderId="0" applyBorder="0">
      <alignment horizontal="right"/>
      <protection/>
    </xf>
    <xf numFmtId="0" fontId="57" fillId="33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13" fillId="0" borderId="0" xfId="0" applyFont="1" applyAlignment="1">
      <alignment/>
    </xf>
    <xf numFmtId="172" fontId="6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wrapText="1"/>
    </xf>
    <xf numFmtId="3" fontId="6" fillId="0" borderId="12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3" fontId="6" fillId="0" borderId="11" xfId="67" applyNumberFormat="1" applyFont="1" applyFill="1" applyBorder="1">
      <alignment/>
      <protection/>
    </xf>
    <xf numFmtId="3" fontId="3" fillId="20" borderId="16" xfId="35" applyNumberFormat="1" applyFont="1" applyBorder="1" applyAlignment="1">
      <alignment/>
    </xf>
    <xf numFmtId="172" fontId="6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73" fontId="0" fillId="0" borderId="14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173" fontId="13" fillId="0" borderId="0" xfId="0" applyNumberFormat="1" applyFont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wrapText="1"/>
    </xf>
    <xf numFmtId="3" fontId="6" fillId="0" borderId="1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3" fillId="20" borderId="22" xfId="35" applyFont="1" applyBorder="1" applyAlignment="1">
      <alignment horizontal="center" vertical="center"/>
    </xf>
    <xf numFmtId="0" fontId="8" fillId="20" borderId="23" xfId="35" applyFont="1" applyBorder="1" applyAlignment="1">
      <alignment horizontal="center" vertical="center" wrapText="1"/>
    </xf>
    <xf numFmtId="0" fontId="19" fillId="20" borderId="24" xfId="35" applyFont="1" applyBorder="1" applyAlignment="1">
      <alignment vertical="center" wrapText="1"/>
    </xf>
    <xf numFmtId="0" fontId="3" fillId="20" borderId="23" xfId="35" applyFont="1" applyBorder="1" applyAlignment="1">
      <alignment horizontal="center" vertical="center"/>
    </xf>
    <xf numFmtId="0" fontId="3" fillId="20" borderId="25" xfId="35" applyFont="1" applyBorder="1" applyAlignment="1">
      <alignment horizontal="center" vertical="center"/>
    </xf>
    <xf numFmtId="0" fontId="8" fillId="20" borderId="25" xfId="35" applyFont="1" applyBorder="1" applyAlignment="1">
      <alignment horizontal="center" vertical="center" wrapText="1"/>
    </xf>
    <xf numFmtId="0" fontId="3" fillId="20" borderId="20" xfId="35" applyFont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3" fillId="20" borderId="28" xfId="35" applyFont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wrapText="1"/>
    </xf>
    <xf numFmtId="3" fontId="3" fillId="20" borderId="12" xfId="35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3" fontId="6" fillId="34" borderId="33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 wrapText="1"/>
    </xf>
    <xf numFmtId="3" fontId="7" fillId="34" borderId="35" xfId="0" applyNumberFormat="1" applyFont="1" applyFill="1" applyBorder="1" applyAlignment="1">
      <alignment wrapText="1"/>
    </xf>
    <xf numFmtId="3" fontId="6" fillId="34" borderId="33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3" fontId="6" fillId="34" borderId="40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7" fillId="34" borderId="41" xfId="0" applyNumberFormat="1" applyFont="1" applyFill="1" applyBorder="1" applyAlignment="1">
      <alignment wrapText="1"/>
    </xf>
    <xf numFmtId="3" fontId="7" fillId="34" borderId="42" xfId="0" applyNumberFormat="1" applyFont="1" applyFill="1" applyBorder="1" applyAlignment="1">
      <alignment wrapText="1"/>
    </xf>
    <xf numFmtId="4" fontId="7" fillId="34" borderId="13" xfId="0" applyNumberFormat="1" applyFont="1" applyFill="1" applyBorder="1" applyAlignment="1">
      <alignment horizontal="center"/>
    </xf>
    <xf numFmtId="4" fontId="7" fillId="34" borderId="32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 wrapText="1"/>
    </xf>
    <xf numFmtId="172" fontId="7" fillId="34" borderId="17" xfId="0" applyNumberFormat="1" applyFont="1" applyFill="1" applyBorder="1" applyAlignment="1">
      <alignment horizontal="center" wrapText="1"/>
    </xf>
    <xf numFmtId="0" fontId="12" fillId="0" borderId="43" xfId="0" applyFont="1" applyBorder="1" applyAlignment="1">
      <alignment horizontal="justify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0" fillId="20" borderId="24" xfId="35" applyFont="1" applyBorder="1" applyAlignment="1">
      <alignment horizontal="left" vertical="center"/>
    </xf>
    <xf numFmtId="0" fontId="20" fillId="20" borderId="33" xfId="35" applyFont="1" applyBorder="1" applyAlignment="1">
      <alignment horizontal="left" vertical="center"/>
    </xf>
    <xf numFmtId="0" fontId="20" fillId="20" borderId="34" xfId="35" applyFont="1" applyBorder="1" applyAlignment="1">
      <alignment horizontal="left" vertical="center"/>
    </xf>
    <xf numFmtId="0" fontId="20" fillId="20" borderId="35" xfId="35" applyFont="1" applyBorder="1" applyAlignment="1">
      <alignment horizontal="left" vertical="center"/>
    </xf>
    <xf numFmtId="0" fontId="21" fillId="20" borderId="28" xfId="35" applyFont="1" applyBorder="1" applyAlignment="1">
      <alignment horizontal="left" vertical="center"/>
    </xf>
    <xf numFmtId="0" fontId="20" fillId="20" borderId="40" xfId="35" applyFont="1" applyBorder="1" applyAlignment="1">
      <alignment horizontal="left" vertical="center"/>
    </xf>
    <xf numFmtId="0" fontId="21" fillId="20" borderId="41" xfId="35" applyFont="1" applyBorder="1" applyAlignment="1">
      <alignment horizontal="left" vertical="center"/>
    </xf>
    <xf numFmtId="0" fontId="22" fillId="0" borderId="19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0" fillId="20" borderId="44" xfId="35" applyFont="1" applyBorder="1" applyAlignment="1">
      <alignment horizontal="left" vertical="center"/>
    </xf>
    <xf numFmtId="0" fontId="20" fillId="20" borderId="29" xfId="35" applyFont="1" applyBorder="1" applyAlignment="1">
      <alignment horizontal="left" vertical="center"/>
    </xf>
    <xf numFmtId="0" fontId="3" fillId="20" borderId="41" xfId="35" applyFont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3" fillId="20" borderId="20" xfId="35" applyFont="1" applyBorder="1" applyAlignment="1">
      <alignment horizontal="left" vertical="center"/>
    </xf>
    <xf numFmtId="0" fontId="20" fillId="20" borderId="20" xfId="35" applyFont="1" applyBorder="1" applyAlignment="1">
      <alignment horizontal="left" vertical="center"/>
    </xf>
    <xf numFmtId="0" fontId="3" fillId="0" borderId="46" xfId="35" applyFont="1" applyFill="1" applyBorder="1" applyAlignment="1">
      <alignment/>
    </xf>
    <xf numFmtId="0" fontId="3" fillId="0" borderId="47" xfId="35" applyFont="1" applyFill="1" applyBorder="1" applyAlignment="1">
      <alignment/>
    </xf>
    <xf numFmtId="0" fontId="3" fillId="20" borderId="48" xfId="35" applyFont="1" applyBorder="1" applyAlignment="1">
      <alignment horizontal="right"/>
    </xf>
    <xf numFmtId="3" fontId="3" fillId="20" borderId="49" xfId="35" applyNumberFormat="1" applyFont="1" applyBorder="1" applyAlignment="1">
      <alignment/>
    </xf>
    <xf numFmtId="0" fontId="3" fillId="20" borderId="50" xfId="35" applyFont="1" applyBorder="1" applyAlignment="1">
      <alignment horizontal="right"/>
    </xf>
    <xf numFmtId="3" fontId="3" fillId="20" borderId="51" xfId="35" applyNumberFormat="1" applyFont="1" applyBorder="1" applyAlignment="1">
      <alignment/>
    </xf>
    <xf numFmtId="3" fontId="10" fillId="34" borderId="17" xfId="0" applyNumberFormat="1" applyFont="1" applyFill="1" applyBorder="1" applyAlignment="1">
      <alignment vertical="center"/>
    </xf>
    <xf numFmtId="0" fontId="3" fillId="20" borderId="52" xfId="35" applyFont="1" applyBorder="1" applyAlignment="1">
      <alignment vertical="center"/>
    </xf>
    <xf numFmtId="0" fontId="58" fillId="20" borderId="33" xfId="35" applyFont="1" applyBorder="1" applyAlignment="1">
      <alignment vertical="center"/>
    </xf>
    <xf numFmtId="0" fontId="58" fillId="20" borderId="34" xfId="35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Border="1" applyAlignment="1">
      <alignment/>
    </xf>
    <xf numFmtId="0" fontId="58" fillId="20" borderId="34" xfId="35" applyFont="1" applyBorder="1" applyAlignment="1">
      <alignment horizontal="left" vertical="center"/>
    </xf>
    <xf numFmtId="0" fontId="3" fillId="20" borderId="52" xfId="35" applyFont="1" applyBorder="1" applyAlignment="1">
      <alignment horizontal="left" vertical="center"/>
    </xf>
    <xf numFmtId="173" fontId="10" fillId="34" borderId="40" xfId="0" applyNumberFormat="1" applyFont="1" applyFill="1" applyBorder="1" applyAlignment="1">
      <alignment vertical="center"/>
    </xf>
    <xf numFmtId="173" fontId="10" fillId="34" borderId="17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/>
    </xf>
    <xf numFmtId="0" fontId="3" fillId="20" borderId="54" xfId="35" applyFont="1" applyBorder="1" applyAlignment="1">
      <alignment horizontal="center" vertical="center"/>
    </xf>
    <xf numFmtId="0" fontId="3" fillId="0" borderId="55" xfId="35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 wrapText="1"/>
    </xf>
    <xf numFmtId="0" fontId="3" fillId="20" borderId="56" xfId="35" applyFont="1" applyBorder="1" applyAlignment="1">
      <alignment horizontal="center" vertical="center"/>
    </xf>
    <xf numFmtId="0" fontId="3" fillId="20" borderId="57" xfId="35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8" fillId="20" borderId="42" xfId="35" applyFont="1" applyBorder="1" applyAlignment="1">
      <alignment/>
    </xf>
    <xf numFmtId="0" fontId="3" fillId="20" borderId="60" xfId="35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20" borderId="20" xfId="35" applyFont="1" applyBorder="1" applyAlignment="1">
      <alignment horizontal="left" vertical="center"/>
    </xf>
    <xf numFmtId="4" fontId="0" fillId="34" borderId="13" xfId="0" applyNumberFormat="1" applyFont="1" applyFill="1" applyBorder="1" applyAlignment="1">
      <alignment horizontal="center" vertical="center"/>
    </xf>
    <xf numFmtId="4" fontId="0" fillId="34" borderId="32" xfId="0" applyNumberFormat="1" applyFont="1" applyFill="1" applyBorder="1" applyAlignment="1">
      <alignment horizontal="center" vertical="center"/>
    </xf>
    <xf numFmtId="4" fontId="6" fillId="34" borderId="32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 horizontal="center"/>
    </xf>
    <xf numFmtId="0" fontId="3" fillId="20" borderId="61" xfId="35" applyFont="1" applyBorder="1" applyAlignment="1">
      <alignment horizontal="center" vertical="center"/>
    </xf>
    <xf numFmtId="0" fontId="3" fillId="20" borderId="62" xfId="35" applyFont="1" applyBorder="1" applyAlignment="1">
      <alignment horizontal="center" vertical="center" wrapText="1"/>
    </xf>
    <xf numFmtId="0" fontId="3" fillId="20" borderId="63" xfId="35" applyFont="1" applyBorder="1" applyAlignment="1">
      <alignment horizontal="center" vertical="center" wrapText="1"/>
    </xf>
    <xf numFmtId="3" fontId="3" fillId="20" borderId="64" xfId="35" applyNumberFormat="1" applyFont="1" applyBorder="1" applyAlignment="1">
      <alignment/>
    </xf>
    <xf numFmtId="3" fontId="3" fillId="20" borderId="65" xfId="35" applyNumberFormat="1" applyFont="1" applyBorder="1" applyAlignment="1">
      <alignment/>
    </xf>
    <xf numFmtId="0" fontId="3" fillId="20" borderId="66" xfId="35" applyFont="1" applyBorder="1" applyAlignment="1">
      <alignment horizontal="center" vertical="center" wrapText="1"/>
    </xf>
    <xf numFmtId="0" fontId="3" fillId="20" borderId="67" xfId="35" applyFont="1" applyBorder="1" applyAlignment="1">
      <alignment horizontal="center" vertical="center" wrapText="1"/>
    </xf>
    <xf numFmtId="172" fontId="6" fillId="35" borderId="16" xfId="0" applyNumberFormat="1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vertical="center"/>
    </xf>
    <xf numFmtId="0" fontId="0" fillId="0" borderId="0" xfId="0" applyNumberFormat="1" applyAlignment="1">
      <alignment wrapText="1"/>
    </xf>
    <xf numFmtId="4" fontId="0" fillId="35" borderId="27" xfId="0" applyNumberFormat="1" applyFont="1" applyFill="1" applyBorder="1" applyAlignment="1">
      <alignment horizontal="center"/>
    </xf>
    <xf numFmtId="0" fontId="2" fillId="20" borderId="62" xfId="35" applyFont="1" applyBorder="1" applyAlignment="1">
      <alignment horizontal="center" vertical="center"/>
    </xf>
    <xf numFmtId="0" fontId="2" fillId="20" borderId="68" xfId="35" applyFont="1" applyBorder="1" applyAlignment="1">
      <alignment horizontal="center" vertical="center"/>
    </xf>
    <xf numFmtId="0" fontId="40" fillId="20" borderId="69" xfId="35" applyBorder="1" applyAlignment="1">
      <alignment horizontal="center"/>
    </xf>
    <xf numFmtId="0" fontId="40" fillId="20" borderId="70" xfId="35" applyBorder="1" applyAlignment="1">
      <alignment horizontal="center"/>
    </xf>
    <xf numFmtId="0" fontId="2" fillId="20" borderId="71" xfId="35" applyFont="1" applyBorder="1" applyAlignment="1">
      <alignment horizontal="center" vertical="center"/>
    </xf>
    <xf numFmtId="0" fontId="2" fillId="20" borderId="72" xfId="35" applyFont="1" applyBorder="1" applyAlignment="1">
      <alignment horizontal="center" vertical="center"/>
    </xf>
    <xf numFmtId="0" fontId="2" fillId="20" borderId="73" xfId="35" applyFont="1" applyBorder="1" applyAlignment="1">
      <alignment horizontal="center" vertical="center"/>
    </xf>
    <xf numFmtId="0" fontId="2" fillId="20" borderId="63" xfId="35" applyFont="1" applyBorder="1" applyAlignment="1">
      <alignment horizontal="center" vertical="center"/>
    </xf>
    <xf numFmtId="0" fontId="2" fillId="20" borderId="74" xfId="35" applyFont="1" applyBorder="1" applyAlignment="1">
      <alignment horizontal="center" vertical="center"/>
    </xf>
    <xf numFmtId="0" fontId="2" fillId="20" borderId="75" xfId="35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2" fillId="20" borderId="76" xfId="35" applyFont="1" applyBorder="1" applyAlignment="1">
      <alignment horizontal="center"/>
    </xf>
    <xf numFmtId="0" fontId="2" fillId="20" borderId="69" xfId="35" applyFont="1" applyBorder="1" applyAlignment="1">
      <alignment horizontal="center"/>
    </xf>
    <xf numFmtId="0" fontId="19" fillId="20" borderId="63" xfId="35" applyFont="1" applyBorder="1" applyAlignment="1">
      <alignment horizontal="center"/>
    </xf>
    <xf numFmtId="0" fontId="19" fillId="20" borderId="74" xfId="35" applyFont="1" applyBorder="1" applyAlignment="1">
      <alignment horizontal="center"/>
    </xf>
    <xf numFmtId="0" fontId="19" fillId="20" borderId="63" xfId="35" applyFont="1" applyBorder="1" applyAlignment="1">
      <alignment horizontal="center" vertical="center" wrapText="1"/>
    </xf>
    <xf numFmtId="0" fontId="19" fillId="20" borderId="75" xfId="35" applyFont="1" applyBorder="1" applyAlignment="1">
      <alignment horizontal="center" vertical="center" wrapText="1"/>
    </xf>
    <xf numFmtId="0" fontId="19" fillId="20" borderId="22" xfId="35" applyFont="1" applyBorder="1" applyAlignment="1">
      <alignment horizontal="center"/>
    </xf>
    <xf numFmtId="0" fontId="19" fillId="20" borderId="67" xfId="35" applyFont="1" applyBorder="1" applyAlignment="1">
      <alignment horizontal="center"/>
    </xf>
    <xf numFmtId="0" fontId="9" fillId="36" borderId="36" xfId="35" applyFont="1" applyFill="1" applyBorder="1" applyAlignment="1">
      <alignment horizontal="left" vertical="center"/>
    </xf>
    <xf numFmtId="0" fontId="9" fillId="36" borderId="26" xfId="35" applyFont="1" applyFill="1" applyBorder="1" applyAlignment="1">
      <alignment horizontal="left" vertical="center"/>
    </xf>
    <xf numFmtId="0" fontId="9" fillId="36" borderId="27" xfId="35" applyFont="1" applyFill="1" applyBorder="1" applyAlignment="1">
      <alignment horizontal="left" vertical="center"/>
    </xf>
    <xf numFmtId="0" fontId="9" fillId="36" borderId="19" xfId="35" applyFont="1" applyFill="1" applyBorder="1" applyAlignment="1">
      <alignment horizontal="left" vertical="center"/>
    </xf>
    <xf numFmtId="0" fontId="9" fillId="36" borderId="10" xfId="35" applyFont="1" applyFill="1" applyBorder="1" applyAlignment="1">
      <alignment horizontal="left" vertical="center"/>
    </xf>
    <xf numFmtId="0" fontId="9" fillId="36" borderId="17" xfId="35" applyFont="1" applyFill="1" applyBorder="1" applyAlignment="1">
      <alignment horizontal="left" vertical="center"/>
    </xf>
    <xf numFmtId="0" fontId="3" fillId="20" borderId="63" xfId="35" applyFont="1" applyBorder="1" applyAlignment="1">
      <alignment horizontal="center" wrapText="1"/>
    </xf>
    <xf numFmtId="0" fontId="3" fillId="20" borderId="74" xfId="35" applyFont="1" applyBorder="1" applyAlignment="1">
      <alignment horizontal="center" wrapText="1"/>
    </xf>
    <xf numFmtId="0" fontId="3" fillId="20" borderId="75" xfId="35" applyFont="1" applyBorder="1" applyAlignment="1">
      <alignment horizontal="center" wrapText="1"/>
    </xf>
    <xf numFmtId="0" fontId="19" fillId="20" borderId="77" xfId="35" applyFont="1" applyBorder="1" applyAlignment="1">
      <alignment horizontal="center" wrapText="1"/>
    </xf>
    <xf numFmtId="0" fontId="19" fillId="20" borderId="78" xfId="35" applyFont="1" applyBorder="1" applyAlignment="1">
      <alignment horizontal="center" wrapText="1"/>
    </xf>
    <xf numFmtId="0" fontId="3" fillId="20" borderId="61" xfId="35" applyFont="1" applyBorder="1" applyAlignment="1">
      <alignment horizontal="center" vertical="center"/>
    </xf>
    <xf numFmtId="0" fontId="3" fillId="20" borderId="56" xfId="35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9" fillId="20" borderId="69" xfId="35" applyFont="1" applyBorder="1" applyAlignment="1">
      <alignment horizontal="center" vertical="center" wrapText="1"/>
    </xf>
    <xf numFmtId="0" fontId="19" fillId="20" borderId="50" xfId="35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9" fillId="20" borderId="76" xfId="35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3" xfId="80"/>
    <cellStyle name="Финансовый 4" xfId="81"/>
    <cellStyle name="Формула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zoomScale="90" zoomScaleNormal="9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7" sqref="M17"/>
    </sheetView>
  </sheetViews>
  <sheetFormatPr defaultColWidth="9.140625" defaultRowHeight="15"/>
  <cols>
    <col min="1" max="1" width="40.00390625" style="0" customWidth="1"/>
    <col min="2" max="9" width="11.7109375" style="0" customWidth="1"/>
  </cols>
  <sheetData>
    <row r="1" spans="1:12" ht="21">
      <c r="A1" s="168" t="s">
        <v>66</v>
      </c>
      <c r="B1" s="169"/>
      <c r="C1" s="169"/>
      <c r="D1" s="169"/>
      <c r="E1" s="169"/>
      <c r="F1" s="169"/>
      <c r="G1" s="169"/>
      <c r="H1" s="169"/>
      <c r="I1" s="170"/>
      <c r="J1" s="36"/>
      <c r="K1" s="36"/>
      <c r="L1" s="36"/>
    </row>
    <row r="2" spans="1:12" ht="21">
      <c r="A2" s="166"/>
      <c r="B2" s="164">
        <v>2015</v>
      </c>
      <c r="C2" s="165"/>
      <c r="D2" s="165"/>
      <c r="E2" s="165"/>
      <c r="F2" s="171">
        <v>2016</v>
      </c>
      <c r="G2" s="172"/>
      <c r="H2" s="172"/>
      <c r="I2" s="173"/>
      <c r="J2" s="36"/>
      <c r="K2" s="36"/>
      <c r="L2" s="36"/>
    </row>
    <row r="3" spans="1:12" ht="15.75">
      <c r="A3" s="167"/>
      <c r="B3" s="42" t="s">
        <v>15</v>
      </c>
      <c r="C3" s="42" t="s">
        <v>16</v>
      </c>
      <c r="D3" s="42" t="s">
        <v>17</v>
      </c>
      <c r="E3" s="42" t="s">
        <v>70</v>
      </c>
      <c r="F3" s="131" t="s">
        <v>15</v>
      </c>
      <c r="G3" s="131" t="s">
        <v>16</v>
      </c>
      <c r="H3" s="131" t="s">
        <v>17</v>
      </c>
      <c r="I3" s="137" t="s">
        <v>70</v>
      </c>
      <c r="J3" s="36"/>
      <c r="K3" s="36"/>
      <c r="L3" s="36"/>
    </row>
    <row r="4" spans="1:12" ht="18.75">
      <c r="A4" s="108" t="s">
        <v>0</v>
      </c>
      <c r="B4" s="57"/>
      <c r="C4" s="57"/>
      <c r="D4" s="57"/>
      <c r="E4" s="57"/>
      <c r="F4" s="57"/>
      <c r="G4" s="57"/>
      <c r="H4" s="57"/>
      <c r="I4" s="58"/>
      <c r="J4" s="36"/>
      <c r="K4" s="36"/>
      <c r="L4" s="36"/>
    </row>
    <row r="5" spans="1:12" ht="15.75">
      <c r="A5" s="105" t="s">
        <v>1</v>
      </c>
      <c r="B5" s="21">
        <v>23404.429</v>
      </c>
      <c r="C5" s="21">
        <v>16412.549</v>
      </c>
      <c r="D5" s="6">
        <v>18516.979</v>
      </c>
      <c r="E5" s="66">
        <f>SUM(B5:D5)</f>
        <v>58333.957</v>
      </c>
      <c r="F5" s="21">
        <v>18391.637</v>
      </c>
      <c r="G5" s="21">
        <v>17233.466</v>
      </c>
      <c r="H5" s="6">
        <v>18271.946</v>
      </c>
      <c r="I5" s="66">
        <f>SUM(F5:H5)</f>
        <v>53897.049</v>
      </c>
      <c r="J5" s="36"/>
      <c r="K5" s="36"/>
      <c r="L5" s="36"/>
    </row>
    <row r="6" spans="1:12" ht="15.75">
      <c r="A6" s="96" t="s">
        <v>23</v>
      </c>
      <c r="B6" s="22">
        <v>288883.586</v>
      </c>
      <c r="C6" s="4">
        <v>256622.154</v>
      </c>
      <c r="D6" s="4">
        <v>272879.457</v>
      </c>
      <c r="E6" s="67">
        <f>SUM(B6:D6)</f>
        <v>818385.1969999999</v>
      </c>
      <c r="F6" s="22">
        <v>354163.931</v>
      </c>
      <c r="G6" s="4">
        <v>255883.762</v>
      </c>
      <c r="H6" s="4">
        <v>281859.458</v>
      </c>
      <c r="I6" s="67">
        <f>SUM(F6:H6)</f>
        <v>891907.151</v>
      </c>
      <c r="J6" s="36"/>
      <c r="K6" s="36"/>
      <c r="L6" s="36"/>
    </row>
    <row r="7" spans="1:12" ht="15.75">
      <c r="A7" s="96" t="s">
        <v>24</v>
      </c>
      <c r="B7" s="22">
        <v>100262.862</v>
      </c>
      <c r="C7" s="22">
        <v>88043.293</v>
      </c>
      <c r="D7" s="4">
        <v>91376.517</v>
      </c>
      <c r="E7" s="67">
        <f aca="true" t="shared" si="0" ref="E7:E16">SUM(B7:D7)</f>
        <v>279682.672</v>
      </c>
      <c r="F7" s="22">
        <v>81706.789</v>
      </c>
      <c r="G7" s="22">
        <v>71445.445</v>
      </c>
      <c r="H7" s="4">
        <v>81344.776</v>
      </c>
      <c r="I7" s="67">
        <f aca="true" t="shared" si="1" ref="I7:I16">SUM(F7:H7)</f>
        <v>234497.01</v>
      </c>
      <c r="J7" s="36"/>
      <c r="K7" s="36"/>
      <c r="L7" s="36"/>
    </row>
    <row r="8" spans="1:12" ht="15.75">
      <c r="A8" s="96" t="s">
        <v>75</v>
      </c>
      <c r="B8" s="22">
        <v>0</v>
      </c>
      <c r="C8" s="22">
        <v>902.489</v>
      </c>
      <c r="D8" s="4">
        <v>0</v>
      </c>
      <c r="E8" s="67">
        <f t="shared" si="0"/>
        <v>902.489</v>
      </c>
      <c r="F8" s="22">
        <v>0</v>
      </c>
      <c r="G8" s="22">
        <v>0</v>
      </c>
      <c r="H8" s="4">
        <v>0</v>
      </c>
      <c r="I8" s="67">
        <f t="shared" si="1"/>
        <v>0</v>
      </c>
      <c r="J8" s="36"/>
      <c r="K8" s="36"/>
      <c r="L8" s="36"/>
    </row>
    <row r="9" spans="1:12" ht="15.75">
      <c r="A9" s="96" t="s">
        <v>25</v>
      </c>
      <c r="B9" s="22">
        <v>208333.584</v>
      </c>
      <c r="C9" s="22">
        <v>182954.746</v>
      </c>
      <c r="D9" s="4">
        <v>149242.196</v>
      </c>
      <c r="E9" s="67">
        <f t="shared" si="0"/>
        <v>540530.5260000001</v>
      </c>
      <c r="F9" s="22">
        <v>218280.55</v>
      </c>
      <c r="G9" s="22">
        <v>248972.908</v>
      </c>
      <c r="H9" s="4">
        <v>244806.93</v>
      </c>
      <c r="I9" s="67">
        <f t="shared" si="1"/>
        <v>712060.388</v>
      </c>
      <c r="J9" s="36"/>
      <c r="K9" s="36"/>
      <c r="L9" s="36"/>
    </row>
    <row r="10" spans="1:12" ht="15.75">
      <c r="A10" s="96" t="s">
        <v>26</v>
      </c>
      <c r="B10" s="22">
        <v>144364.474</v>
      </c>
      <c r="C10" s="22">
        <v>130002.158</v>
      </c>
      <c r="D10" s="4">
        <v>132891.245</v>
      </c>
      <c r="E10" s="67">
        <f t="shared" si="0"/>
        <v>407257.877</v>
      </c>
      <c r="F10" s="22">
        <v>152172.305</v>
      </c>
      <c r="G10" s="22">
        <v>123935.235</v>
      </c>
      <c r="H10" s="4">
        <v>127264.177</v>
      </c>
      <c r="I10" s="67">
        <f t="shared" si="1"/>
        <v>403371.71699999995</v>
      </c>
      <c r="J10" s="36"/>
      <c r="K10" s="36"/>
      <c r="L10" s="36"/>
    </row>
    <row r="11" spans="1:12" ht="15.75">
      <c r="A11" s="96" t="s">
        <v>27</v>
      </c>
      <c r="B11" s="22">
        <v>90186.147</v>
      </c>
      <c r="C11" s="22">
        <v>76354.45</v>
      </c>
      <c r="D11" s="4">
        <v>74609.97</v>
      </c>
      <c r="E11" s="67">
        <f t="shared" si="0"/>
        <v>241150.567</v>
      </c>
      <c r="F11" s="22">
        <v>109075.198</v>
      </c>
      <c r="G11" s="22">
        <v>75446.736</v>
      </c>
      <c r="H11" s="4">
        <v>79209.106</v>
      </c>
      <c r="I11" s="67">
        <f t="shared" si="1"/>
        <v>263731.04000000004</v>
      </c>
      <c r="J11" s="36"/>
      <c r="K11" s="36"/>
      <c r="L11" s="36"/>
    </row>
    <row r="12" spans="1:12" ht="15.75">
      <c r="A12" s="96" t="s">
        <v>28</v>
      </c>
      <c r="B12" s="22">
        <v>224950.32</v>
      </c>
      <c r="C12" s="22">
        <v>178352.68</v>
      </c>
      <c r="D12" s="4">
        <v>188963.84</v>
      </c>
      <c r="E12" s="67">
        <f t="shared" si="0"/>
        <v>592266.84</v>
      </c>
      <c r="F12" s="22">
        <v>251457.84</v>
      </c>
      <c r="G12" s="22">
        <v>180919.64</v>
      </c>
      <c r="H12" s="4">
        <v>198941.92</v>
      </c>
      <c r="I12" s="67">
        <f t="shared" si="1"/>
        <v>631319.4</v>
      </c>
      <c r="J12" s="36"/>
      <c r="K12" s="36"/>
      <c r="L12" s="36"/>
    </row>
    <row r="13" spans="1:12" ht="15.75">
      <c r="A13" s="96" t="s">
        <v>29</v>
      </c>
      <c r="B13" s="22">
        <v>431355.772</v>
      </c>
      <c r="C13" s="22">
        <v>397326.784</v>
      </c>
      <c r="D13" s="4">
        <v>444187.514</v>
      </c>
      <c r="E13" s="67">
        <f t="shared" si="0"/>
        <v>1272870.07</v>
      </c>
      <c r="F13" s="22">
        <v>434577.436</v>
      </c>
      <c r="G13" s="22">
        <v>303535.266</v>
      </c>
      <c r="H13" s="4">
        <v>351927.763</v>
      </c>
      <c r="I13" s="67">
        <f t="shared" si="1"/>
        <v>1090040.465</v>
      </c>
      <c r="J13" s="36"/>
      <c r="K13" s="36"/>
      <c r="L13" s="36"/>
    </row>
    <row r="14" spans="1:12" ht="15.75">
      <c r="A14" s="96" t="s">
        <v>2</v>
      </c>
      <c r="B14" s="22">
        <v>37696.824</v>
      </c>
      <c r="C14" s="22">
        <v>44651.373</v>
      </c>
      <c r="D14" s="4">
        <v>58539.279</v>
      </c>
      <c r="E14" s="67">
        <f t="shared" si="0"/>
        <v>140887.476</v>
      </c>
      <c r="F14" s="22">
        <v>24326.925</v>
      </c>
      <c r="G14" s="22">
        <v>43526.097</v>
      </c>
      <c r="H14" s="4">
        <v>46488.051</v>
      </c>
      <c r="I14" s="67">
        <f t="shared" si="1"/>
        <v>114341.073</v>
      </c>
      <c r="J14" s="36"/>
      <c r="K14" s="36"/>
      <c r="L14" s="36"/>
    </row>
    <row r="15" spans="1:12" ht="15.75">
      <c r="A15" s="96" t="s">
        <v>3</v>
      </c>
      <c r="B15" s="22">
        <v>108380.984</v>
      </c>
      <c r="C15" s="22">
        <v>100299.425</v>
      </c>
      <c r="D15" s="4">
        <v>110475.389</v>
      </c>
      <c r="E15" s="67">
        <f t="shared" si="0"/>
        <v>319155.79799999995</v>
      </c>
      <c r="F15" s="22">
        <v>119254.281</v>
      </c>
      <c r="G15" s="22">
        <v>116492.036</v>
      </c>
      <c r="H15" s="4">
        <v>124121.369</v>
      </c>
      <c r="I15" s="67">
        <f t="shared" si="1"/>
        <v>359867.686</v>
      </c>
      <c r="J15" s="36"/>
      <c r="K15" s="36"/>
      <c r="L15" s="36"/>
    </row>
    <row r="16" spans="1:12" ht="16.5" thickBot="1">
      <c r="A16" s="106" t="s">
        <v>18</v>
      </c>
      <c r="B16" s="23">
        <v>73089.77799999999</v>
      </c>
      <c r="C16" s="23">
        <v>68638.661</v>
      </c>
      <c r="D16" s="3">
        <v>95465.95</v>
      </c>
      <c r="E16" s="67">
        <f t="shared" si="0"/>
        <v>237194.38899999997</v>
      </c>
      <c r="F16" s="23">
        <v>99810.937</v>
      </c>
      <c r="G16" s="23">
        <v>111000.19</v>
      </c>
      <c r="H16" s="3">
        <v>133638.835</v>
      </c>
      <c r="I16" s="67">
        <f t="shared" si="1"/>
        <v>344449.962</v>
      </c>
      <c r="J16" s="36"/>
      <c r="K16" s="36"/>
      <c r="L16" s="36"/>
    </row>
    <row r="17" spans="1:12" ht="16.5" thickBot="1">
      <c r="A17" s="110" t="s">
        <v>4</v>
      </c>
      <c r="B17" s="52">
        <f>SUM(B5:B16)</f>
        <v>1730908.76</v>
      </c>
      <c r="C17" s="7">
        <f>SUM(C5:C16)</f>
        <v>1540560.7619999999</v>
      </c>
      <c r="D17" s="7">
        <f>SUM(D5:D16)</f>
        <v>1637148.336</v>
      </c>
      <c r="E17" s="68">
        <f>SUM(B17:D17)</f>
        <v>4908617.858</v>
      </c>
      <c r="F17" s="7">
        <f>SUM(F5:F16)</f>
        <v>1863217.8289999997</v>
      </c>
      <c r="G17" s="7">
        <f>SUM(G5:G16)</f>
        <v>1548390.7810000002</v>
      </c>
      <c r="H17" s="7">
        <f>SUM(H5:H16)</f>
        <v>1687874.331</v>
      </c>
      <c r="I17" s="68">
        <f>SUM(F17:H17)</f>
        <v>5099482.941</v>
      </c>
      <c r="J17" s="36"/>
      <c r="K17" s="36"/>
      <c r="L17" s="36"/>
    </row>
    <row r="18" spans="1:12" ht="18.75">
      <c r="A18" s="109" t="s">
        <v>5</v>
      </c>
      <c r="B18" s="59"/>
      <c r="C18" s="59"/>
      <c r="D18" s="59"/>
      <c r="E18" s="59"/>
      <c r="F18" s="59"/>
      <c r="G18" s="59"/>
      <c r="H18" s="59"/>
      <c r="I18" s="60"/>
      <c r="J18" s="36"/>
      <c r="K18" s="36"/>
      <c r="L18" s="36"/>
    </row>
    <row r="19" spans="1:12" ht="15.75">
      <c r="A19" s="105" t="s">
        <v>6</v>
      </c>
      <c r="B19" s="21">
        <v>157478.53</v>
      </c>
      <c r="C19" s="6">
        <v>127673.377</v>
      </c>
      <c r="D19" s="6">
        <v>129118.762</v>
      </c>
      <c r="E19" s="66">
        <f>SUM(B19:D19)</f>
        <v>414270.669</v>
      </c>
      <c r="F19" s="21">
        <v>163592.936</v>
      </c>
      <c r="G19" s="6">
        <v>120563.08499999999</v>
      </c>
      <c r="H19" s="6">
        <v>126789.73</v>
      </c>
      <c r="I19" s="66">
        <f>SUM(F19:H19)</f>
        <v>410945.75099999993</v>
      </c>
      <c r="J19" s="36"/>
      <c r="K19" s="36"/>
      <c r="L19" s="36"/>
    </row>
    <row r="20" spans="1:12" ht="15.75">
      <c r="A20" s="96" t="s">
        <v>7</v>
      </c>
      <c r="B20" s="22">
        <v>65568.699</v>
      </c>
      <c r="C20" s="22">
        <v>54398.581</v>
      </c>
      <c r="D20" s="4">
        <v>66732.099</v>
      </c>
      <c r="E20" s="67">
        <f>SUM(B20:D20)</f>
        <v>186699.37900000002</v>
      </c>
      <c r="F20" s="22">
        <v>89059.804</v>
      </c>
      <c r="G20" s="22">
        <v>71253.917</v>
      </c>
      <c r="H20" s="4">
        <v>86574.983</v>
      </c>
      <c r="I20" s="67">
        <f>SUM(F20:H20)</f>
        <v>246888.70400000003</v>
      </c>
      <c r="J20" s="36"/>
      <c r="K20" s="36"/>
      <c r="L20" s="36"/>
    </row>
    <row r="21" spans="1:12" ht="15.75">
      <c r="A21" s="96" t="s">
        <v>8</v>
      </c>
      <c r="B21" s="22">
        <v>85074.67</v>
      </c>
      <c r="C21" s="22">
        <v>97395.662</v>
      </c>
      <c r="D21" s="4">
        <v>108930.428</v>
      </c>
      <c r="E21" s="67">
        <f>SUM(B21:D21)</f>
        <v>291400.76</v>
      </c>
      <c r="F21" s="22">
        <v>124585.089</v>
      </c>
      <c r="G21" s="22">
        <v>120042.206</v>
      </c>
      <c r="H21" s="4">
        <v>106698.395</v>
      </c>
      <c r="I21" s="67">
        <f>SUM(F21:H21)</f>
        <v>351325.69</v>
      </c>
      <c r="J21" s="36"/>
      <c r="K21" s="36"/>
      <c r="L21" s="36"/>
    </row>
    <row r="22" spans="1:9" s="36" customFormat="1" ht="16.5" thickBot="1">
      <c r="A22" s="96" t="s">
        <v>78</v>
      </c>
      <c r="B22" s="22">
        <v>11724.844</v>
      </c>
      <c r="C22" s="22">
        <v>16498.26</v>
      </c>
      <c r="D22" s="22">
        <v>20482.154</v>
      </c>
      <c r="E22" s="67">
        <v>48705.258</v>
      </c>
      <c r="F22" s="22">
        <v>25700.467</v>
      </c>
      <c r="G22" s="22">
        <v>24682.787</v>
      </c>
      <c r="H22" s="4">
        <v>24359.614</v>
      </c>
      <c r="I22" s="67">
        <v>74742.868</v>
      </c>
    </row>
    <row r="23" spans="1:12" ht="16.5" thickBot="1">
      <c r="A23" s="110" t="s">
        <v>9</v>
      </c>
      <c r="B23" s="52">
        <f>SUM(B19:B22)</f>
        <v>319846.74299999996</v>
      </c>
      <c r="C23" s="7">
        <f>SUM(C19:C22)</f>
        <v>295965.88</v>
      </c>
      <c r="D23" s="7">
        <f>SUM(D19:D22)</f>
        <v>325263.44299999997</v>
      </c>
      <c r="E23" s="68">
        <f>SUM(B23:D23)</f>
        <v>941076.0659999999</v>
      </c>
      <c r="F23" s="7">
        <f>SUM(F19:F22)</f>
        <v>402938.29600000003</v>
      </c>
      <c r="G23" s="7">
        <f>SUM(G19:G22)</f>
        <v>336541.995</v>
      </c>
      <c r="H23" s="7">
        <f>SUM(H19:H22)</f>
        <v>344422.722</v>
      </c>
      <c r="I23" s="68">
        <f>SUM(F23:H23)</f>
        <v>1083903.013</v>
      </c>
      <c r="J23" s="36"/>
      <c r="K23" s="36"/>
      <c r="L23" s="36"/>
    </row>
    <row r="24" spans="1:12" ht="18.75">
      <c r="A24" s="104" t="s">
        <v>10</v>
      </c>
      <c r="B24" s="61"/>
      <c r="C24" s="61"/>
      <c r="D24" s="61"/>
      <c r="E24" s="61"/>
      <c r="F24" s="61"/>
      <c r="G24" s="61"/>
      <c r="H24" s="61"/>
      <c r="I24" s="62"/>
      <c r="J24" s="36"/>
      <c r="K24" s="36"/>
      <c r="L24" s="36"/>
    </row>
    <row r="25" spans="1:12" ht="15.75">
      <c r="A25" s="105" t="s">
        <v>11</v>
      </c>
      <c r="B25" s="21">
        <v>65478.215</v>
      </c>
      <c r="C25" s="21">
        <v>57162.309</v>
      </c>
      <c r="D25" s="6">
        <v>44091.642</v>
      </c>
      <c r="E25" s="66">
        <f>SUM(B25:D25)</f>
        <v>166732.166</v>
      </c>
      <c r="F25" s="21">
        <v>64385.834</v>
      </c>
      <c r="G25" s="21">
        <v>49862.492</v>
      </c>
      <c r="H25" s="6">
        <v>56893.553</v>
      </c>
      <c r="I25" s="66">
        <f>SUM(F25:H25)</f>
        <v>171141.87900000002</v>
      </c>
      <c r="J25" s="36"/>
      <c r="K25" s="36"/>
      <c r="L25" s="36"/>
    </row>
    <row r="26" spans="1:12" ht="15.75">
      <c r="A26" s="96" t="s">
        <v>12</v>
      </c>
      <c r="B26" s="22">
        <v>269511.497</v>
      </c>
      <c r="C26" s="22">
        <v>242973.743</v>
      </c>
      <c r="D26" s="4">
        <v>296067.895</v>
      </c>
      <c r="E26" s="67">
        <f>SUM(B26:D26)</f>
        <v>808553.135</v>
      </c>
      <c r="F26" s="22">
        <v>304160.778</v>
      </c>
      <c r="G26" s="22">
        <v>289416.886</v>
      </c>
      <c r="H26" s="4">
        <v>300953.3</v>
      </c>
      <c r="I26" s="67">
        <f>SUM(F26:H26)</f>
        <v>894530.9639999999</v>
      </c>
      <c r="J26" s="36"/>
      <c r="K26" s="36"/>
      <c r="L26" s="36"/>
    </row>
    <row r="27" spans="1:12" ht="15.75">
      <c r="A27" s="96" t="s">
        <v>13</v>
      </c>
      <c r="B27" s="22">
        <v>84365.901</v>
      </c>
      <c r="C27" s="22">
        <v>76634.616</v>
      </c>
      <c r="D27" s="4">
        <v>66157.835</v>
      </c>
      <c r="E27" s="67">
        <f>SUM(B27:D27)</f>
        <v>227158.352</v>
      </c>
      <c r="F27" s="22">
        <v>89047.049</v>
      </c>
      <c r="G27" s="22">
        <v>89364.483</v>
      </c>
      <c r="H27" s="4">
        <v>92606.048</v>
      </c>
      <c r="I27" s="67">
        <f>SUM(F27:H27)</f>
        <v>271017.58</v>
      </c>
      <c r="J27" s="36"/>
      <c r="K27" s="36"/>
      <c r="L27" s="36"/>
    </row>
    <row r="28" spans="1:9" s="36" customFormat="1" ht="16.5" thickBot="1">
      <c r="A28" s="96" t="s">
        <v>77</v>
      </c>
      <c r="B28" s="22">
        <v>172932.95</v>
      </c>
      <c r="C28" s="22">
        <v>119134.07</v>
      </c>
      <c r="D28" s="4">
        <v>143964.728</v>
      </c>
      <c r="E28" s="67">
        <v>436031.74799999996</v>
      </c>
      <c r="F28" s="22">
        <v>181268.02000000002</v>
      </c>
      <c r="G28" s="22">
        <v>110012.182</v>
      </c>
      <c r="H28" s="4">
        <v>175286.884</v>
      </c>
      <c r="I28" s="67">
        <v>466567.086</v>
      </c>
    </row>
    <row r="29" spans="1:12" ht="16.5" thickBot="1">
      <c r="A29" s="110" t="s">
        <v>14</v>
      </c>
      <c r="B29" s="52">
        <f>SUM(B25:B28)</f>
        <v>592288.563</v>
      </c>
      <c r="C29" s="7">
        <f>SUM(C25:C28)</f>
        <v>495904.73799999995</v>
      </c>
      <c r="D29" s="7">
        <f>SUM(D25:D28)</f>
        <v>550282.1000000001</v>
      </c>
      <c r="E29" s="68">
        <f>SUM(B29:D29)</f>
        <v>1638475.401</v>
      </c>
      <c r="F29" s="7">
        <f>SUM(F25:F28)</f>
        <v>638861.681</v>
      </c>
      <c r="G29" s="7">
        <f>SUM(G25:G28)</f>
        <v>538656.0430000001</v>
      </c>
      <c r="H29" s="7">
        <f>SUM(H25:H28)</f>
        <v>625739.785</v>
      </c>
      <c r="I29" s="68">
        <f>SUM(F29:H29)</f>
        <v>1803257.509</v>
      </c>
      <c r="J29" s="36"/>
      <c r="K29" s="36"/>
      <c r="L29" s="36"/>
    </row>
    <row r="30" spans="1:12" ht="15.75" thickBot="1">
      <c r="A30" s="63"/>
      <c r="B30" s="64"/>
      <c r="C30" s="64"/>
      <c r="D30" s="64"/>
      <c r="E30" s="64"/>
      <c r="F30" s="64"/>
      <c r="G30" s="64"/>
      <c r="H30" s="64"/>
      <c r="I30" s="65"/>
      <c r="J30" s="36"/>
      <c r="K30" s="36"/>
      <c r="L30" s="36"/>
    </row>
    <row r="31" spans="1:12" ht="16.5" thickBot="1">
      <c r="A31" s="111" t="s">
        <v>19</v>
      </c>
      <c r="B31" s="56">
        <v>2616.397</v>
      </c>
      <c r="C31" s="130">
        <v>2327.957</v>
      </c>
      <c r="D31" s="56">
        <v>2403.165</v>
      </c>
      <c r="E31" s="69">
        <f>SUM(B31:D31)</f>
        <v>7347.518999999999</v>
      </c>
      <c r="F31" s="56">
        <v>2712.191</v>
      </c>
      <c r="G31" s="130">
        <v>2436.7830000000004</v>
      </c>
      <c r="H31" s="56">
        <v>2354.122</v>
      </c>
      <c r="I31" s="74">
        <f>SUM(F31:H31)</f>
        <v>7503.096</v>
      </c>
      <c r="J31" s="36"/>
      <c r="K31" s="36"/>
      <c r="L31" s="36"/>
    </row>
    <row r="32" spans="1:12" ht="15.75" thickBot="1">
      <c r="A32" s="63"/>
      <c r="B32" s="64"/>
      <c r="C32" s="64"/>
      <c r="D32" s="64"/>
      <c r="E32" s="64"/>
      <c r="F32" s="64"/>
      <c r="G32" s="64"/>
      <c r="H32" s="64"/>
      <c r="I32" s="65"/>
      <c r="J32" s="36"/>
      <c r="K32" s="36"/>
      <c r="L32" s="36"/>
    </row>
    <row r="33" spans="1:12" ht="32.25" thickBot="1">
      <c r="A33" s="48" t="s">
        <v>20</v>
      </c>
      <c r="B33" s="39">
        <f>B17+B23+B29</f>
        <v>2643044.066</v>
      </c>
      <c r="C33" s="8">
        <f>C17+C23+C29</f>
        <v>2332431.38</v>
      </c>
      <c r="D33" s="8">
        <f>D17+D23+D29</f>
        <v>2512693.8789999997</v>
      </c>
      <c r="E33" s="70">
        <f>SUM(B33:D33)</f>
        <v>7488169.325</v>
      </c>
      <c r="F33" s="8">
        <f>F17+F23+F29</f>
        <v>2905017.8059999994</v>
      </c>
      <c r="G33" s="8">
        <f>G17+G23+G29</f>
        <v>2423588.819</v>
      </c>
      <c r="H33" s="8">
        <f>H17+H23+H29</f>
        <v>2658036.838</v>
      </c>
      <c r="I33" s="70">
        <f>SUM(F33:H33)</f>
        <v>7986643.4629999995</v>
      </c>
      <c r="J33" s="36"/>
      <c r="K33" s="36"/>
      <c r="L33" s="36"/>
    </row>
    <row r="34" spans="1:12" ht="32.25" thickBot="1">
      <c r="A34" s="48" t="s">
        <v>21</v>
      </c>
      <c r="B34" s="54">
        <f>B31+B33</f>
        <v>2645660.463</v>
      </c>
      <c r="C34" s="5">
        <f>C31+C33</f>
        <v>2334759.337</v>
      </c>
      <c r="D34" s="5">
        <f>D31+D33</f>
        <v>2515097.0439999998</v>
      </c>
      <c r="E34" s="71">
        <f>SUM(B34:D34)</f>
        <v>7495516.844</v>
      </c>
      <c r="F34" s="5">
        <f>F31+F33</f>
        <v>2907729.9969999995</v>
      </c>
      <c r="G34" s="5">
        <f>G31+G33</f>
        <v>2426025.602</v>
      </c>
      <c r="H34" s="5">
        <f>H31+H33</f>
        <v>2660390.96</v>
      </c>
      <c r="I34" s="70">
        <f>SUM(F34:H34)</f>
        <v>7994146.558999999</v>
      </c>
      <c r="J34" s="36"/>
      <c r="K34" s="36"/>
      <c r="L34" s="36"/>
    </row>
    <row r="35" spans="1:12" ht="15.75">
      <c r="A35" s="112"/>
      <c r="B35" s="113"/>
      <c r="C35" s="113"/>
      <c r="D35" s="113"/>
      <c r="E35" s="113"/>
      <c r="F35" s="113"/>
      <c r="G35" s="113"/>
      <c r="H35" s="113"/>
      <c r="I35" s="132"/>
      <c r="J35" s="36"/>
      <c r="K35" s="36"/>
      <c r="L35" s="36"/>
    </row>
    <row r="36" spans="1:12" ht="15.75">
      <c r="A36" s="114" t="s">
        <v>46</v>
      </c>
      <c r="B36" s="55">
        <f>SUM(B5:B13,B19,B25,B31)</f>
        <v>1737314.3160000003</v>
      </c>
      <c r="C36" s="55">
        <f>SUM(C5:C13,C19,C25,C31)</f>
        <v>1514134.9459999998</v>
      </c>
      <c r="D36" s="55">
        <f>SUM(D5:D13,D19,D25,D31)</f>
        <v>1548281.287</v>
      </c>
      <c r="E36" s="115">
        <f>SUM(B36:D36)</f>
        <v>4799730.549000001</v>
      </c>
      <c r="F36" s="55">
        <f>SUM(F5:F13,F19,F25,F31)</f>
        <v>1850516.6469999999</v>
      </c>
      <c r="G36" s="55">
        <f>SUM(G5:G13,G19,G25,G31)</f>
        <v>1450234.8180000002</v>
      </c>
      <c r="H36" s="55">
        <f>SUM(H5:H13,H19,H25,H31)</f>
        <v>1569663.4810000001</v>
      </c>
      <c r="I36" s="154">
        <f>SUM(F36:H36)</f>
        <v>4870414.946</v>
      </c>
      <c r="J36" s="36"/>
      <c r="K36" s="36"/>
      <c r="L36" s="36"/>
    </row>
    <row r="37" spans="1:12" ht="15.75">
      <c r="A37" s="116" t="s">
        <v>22</v>
      </c>
      <c r="B37" s="24">
        <f>SUM(B14:B16,B20:B22,B26:B28)</f>
        <v>908346.1469999999</v>
      </c>
      <c r="C37" s="24">
        <f>SUM(C14:C16,C20:C22,C26:C28)</f>
        <v>820624.3910000001</v>
      </c>
      <c r="D37" s="24">
        <f>SUM(D14:D16,D20:D22,D26:D28)</f>
        <v>966815.757</v>
      </c>
      <c r="E37" s="117">
        <f>SUM(B37:D37)</f>
        <v>2695786.295</v>
      </c>
      <c r="F37" s="24">
        <f>SUM(F14:F16,F20:F22,F26:F28)</f>
        <v>1057213.35</v>
      </c>
      <c r="G37" s="24">
        <f>SUM(G14:G16,G20:G22,G26:G28)</f>
        <v>975790.784</v>
      </c>
      <c r="H37" s="24">
        <f>SUM(H14:H16,H20:H22,H26:H28)</f>
        <v>1090727.479</v>
      </c>
      <c r="I37" s="155">
        <f>SUM(F37:H37)</f>
        <v>3123731.613</v>
      </c>
      <c r="J37" s="36"/>
      <c r="K37" s="36"/>
      <c r="L37" s="36"/>
    </row>
    <row r="38" spans="2:12" ht="15">
      <c r="B38" s="1"/>
      <c r="C38" s="1"/>
      <c r="D38" s="1"/>
      <c r="E38" s="1"/>
      <c r="F38" s="1"/>
      <c r="G38" s="1"/>
      <c r="H38" s="1"/>
      <c r="I38" s="1"/>
      <c r="J38" s="36"/>
      <c r="K38" s="36"/>
      <c r="L38" s="36"/>
    </row>
    <row r="39" spans="1:12" ht="60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36"/>
      <c r="K39" s="36"/>
      <c r="L39" s="36"/>
    </row>
    <row r="40" spans="6:8" ht="15">
      <c r="F40" s="28"/>
      <c r="G40" s="28"/>
      <c r="H40" s="28"/>
    </row>
  </sheetData>
  <sheetProtection/>
  <mergeCells count="5">
    <mergeCell ref="B2:E2"/>
    <mergeCell ref="A2:A3"/>
    <mergeCell ref="A1:I1"/>
    <mergeCell ref="F2:I2"/>
    <mergeCell ref="A39:I39"/>
  </mergeCells>
  <printOptions/>
  <pageMargins left="0.25" right="0.25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90" zoomScaleNormal="90" workbookViewId="0" topLeftCell="A1">
      <selection activeCell="L28" sqref="L28"/>
    </sheetView>
  </sheetViews>
  <sheetFormatPr defaultColWidth="9.140625" defaultRowHeight="15"/>
  <cols>
    <col min="1" max="1" width="40.28125" style="0" bestFit="1" customWidth="1"/>
    <col min="2" max="9" width="10.7109375" style="0" customWidth="1"/>
    <col min="13" max="13" width="27.421875" style="0" customWidth="1"/>
  </cols>
  <sheetData>
    <row r="1" spans="1:12" ht="21">
      <c r="A1" s="168" t="s">
        <v>67</v>
      </c>
      <c r="B1" s="169"/>
      <c r="C1" s="169"/>
      <c r="D1" s="169"/>
      <c r="E1" s="169"/>
      <c r="F1" s="169"/>
      <c r="G1" s="169"/>
      <c r="H1" s="169"/>
      <c r="I1" s="170"/>
      <c r="J1" s="36"/>
      <c r="K1" s="36"/>
      <c r="L1" s="36"/>
    </row>
    <row r="2" spans="1:12" ht="21">
      <c r="A2" s="175"/>
      <c r="B2" s="171">
        <v>2015</v>
      </c>
      <c r="C2" s="172"/>
      <c r="D2" s="172"/>
      <c r="E2" s="172"/>
      <c r="F2" s="171">
        <v>2016</v>
      </c>
      <c r="G2" s="172"/>
      <c r="H2" s="172"/>
      <c r="I2" s="173"/>
      <c r="J2" s="36"/>
      <c r="K2" s="36"/>
      <c r="L2" s="36"/>
    </row>
    <row r="3" spans="1:12" ht="15.75">
      <c r="A3" s="176"/>
      <c r="B3" s="45" t="s">
        <v>15</v>
      </c>
      <c r="C3" s="45" t="s">
        <v>16</v>
      </c>
      <c r="D3" s="45" t="s">
        <v>17</v>
      </c>
      <c r="E3" s="45" t="s">
        <v>70</v>
      </c>
      <c r="F3" s="45" t="s">
        <v>15</v>
      </c>
      <c r="G3" s="45" t="s">
        <v>16</v>
      </c>
      <c r="H3" s="45" t="s">
        <v>17</v>
      </c>
      <c r="I3" s="46" t="s">
        <v>70</v>
      </c>
      <c r="J3" s="36"/>
      <c r="K3" s="36"/>
      <c r="L3" s="36"/>
    </row>
    <row r="4" spans="1:12" ht="18.75">
      <c r="A4" s="103" t="s">
        <v>0</v>
      </c>
      <c r="B4" s="77"/>
      <c r="C4" s="77"/>
      <c r="D4" s="77"/>
      <c r="E4" s="77"/>
      <c r="F4" s="77"/>
      <c r="G4" s="77"/>
      <c r="H4" s="77"/>
      <c r="I4" s="78"/>
      <c r="J4" s="36"/>
      <c r="K4" s="36"/>
      <c r="L4" s="36"/>
    </row>
    <row r="5" spans="1:12" ht="15.75">
      <c r="A5" s="97" t="s">
        <v>1</v>
      </c>
      <c r="B5" s="133">
        <v>354122</v>
      </c>
      <c r="C5" s="6">
        <v>294676</v>
      </c>
      <c r="D5" s="6">
        <v>273055</v>
      </c>
      <c r="E5" s="72">
        <f>SUM(B5:D5)</f>
        <v>921853</v>
      </c>
      <c r="F5" s="133">
        <v>427783</v>
      </c>
      <c r="G5" s="6">
        <v>292850</v>
      </c>
      <c r="H5" s="6">
        <v>299314</v>
      </c>
      <c r="I5" s="66">
        <f>SUM(F5:H5)</f>
        <v>1019947</v>
      </c>
      <c r="J5" s="36"/>
      <c r="K5" s="36"/>
      <c r="L5" s="36"/>
    </row>
    <row r="6" spans="1:12" ht="15.75">
      <c r="A6" s="98" t="s">
        <v>23</v>
      </c>
      <c r="B6" s="53">
        <v>291190</v>
      </c>
      <c r="C6" s="4">
        <v>242219</v>
      </c>
      <c r="D6" s="4">
        <v>229054</v>
      </c>
      <c r="E6" s="73">
        <f aca="true" t="shared" si="0" ref="E6:E14">SUM(B6:D6)</f>
        <v>762463</v>
      </c>
      <c r="F6" s="53">
        <v>348855</v>
      </c>
      <c r="G6" s="4">
        <v>245601</v>
      </c>
      <c r="H6" s="4">
        <v>251620</v>
      </c>
      <c r="I6" s="67">
        <f aca="true" t="shared" si="1" ref="I6:I14">SUM(F6:H6)</f>
        <v>846076</v>
      </c>
      <c r="J6" s="36"/>
      <c r="K6" s="36"/>
      <c r="L6" s="36"/>
    </row>
    <row r="7" spans="1:12" ht="15.75">
      <c r="A7" s="98" t="s">
        <v>24</v>
      </c>
      <c r="B7" s="53">
        <v>265093</v>
      </c>
      <c r="C7" s="4">
        <v>222031</v>
      </c>
      <c r="D7" s="4">
        <v>204412</v>
      </c>
      <c r="E7" s="73">
        <f t="shared" si="0"/>
        <v>691536</v>
      </c>
      <c r="F7" s="53">
        <v>318737</v>
      </c>
      <c r="G7" s="4">
        <v>218493</v>
      </c>
      <c r="H7" s="4">
        <v>219853</v>
      </c>
      <c r="I7" s="67">
        <f t="shared" si="1"/>
        <v>757083</v>
      </c>
      <c r="J7" s="36"/>
      <c r="K7" s="36"/>
      <c r="L7" s="36"/>
    </row>
    <row r="8" spans="1:12" ht="15.75">
      <c r="A8" s="98" t="s">
        <v>75</v>
      </c>
      <c r="B8" s="53">
        <v>30759</v>
      </c>
      <c r="C8" s="4">
        <v>26277</v>
      </c>
      <c r="D8" s="4">
        <v>25691</v>
      </c>
      <c r="E8" s="73">
        <f t="shared" si="0"/>
        <v>82727</v>
      </c>
      <c r="F8" s="53">
        <v>0</v>
      </c>
      <c r="G8" s="4">
        <v>0</v>
      </c>
      <c r="H8" s="4">
        <v>0</v>
      </c>
      <c r="I8" s="67">
        <f t="shared" si="1"/>
        <v>0</v>
      </c>
      <c r="J8" s="36"/>
      <c r="K8" s="36"/>
      <c r="L8" s="36"/>
    </row>
    <row r="9" spans="1:12" ht="15.75">
      <c r="A9" s="98" t="s">
        <v>25</v>
      </c>
      <c r="B9" s="53">
        <v>249250</v>
      </c>
      <c r="C9" s="4">
        <v>209769</v>
      </c>
      <c r="D9" s="4">
        <v>188206</v>
      </c>
      <c r="E9" s="73">
        <f t="shared" si="0"/>
        <v>647225</v>
      </c>
      <c r="F9" s="53">
        <v>299501</v>
      </c>
      <c r="G9" s="4">
        <v>214501</v>
      </c>
      <c r="H9" s="4">
        <v>214418</v>
      </c>
      <c r="I9" s="67">
        <f t="shared" si="1"/>
        <v>728420</v>
      </c>
      <c r="J9" s="36"/>
      <c r="K9" s="36"/>
      <c r="L9" s="36"/>
    </row>
    <row r="10" spans="1:12" ht="15.75">
      <c r="A10" s="98" t="s">
        <v>26</v>
      </c>
      <c r="B10" s="53">
        <v>440239</v>
      </c>
      <c r="C10" s="4">
        <v>362198</v>
      </c>
      <c r="D10" s="4">
        <v>343868</v>
      </c>
      <c r="E10" s="73">
        <f t="shared" si="0"/>
        <v>1146305</v>
      </c>
      <c r="F10" s="53">
        <v>523798</v>
      </c>
      <c r="G10" s="4">
        <v>351747</v>
      </c>
      <c r="H10" s="4">
        <v>359500</v>
      </c>
      <c r="I10" s="67">
        <f t="shared" si="1"/>
        <v>1235045</v>
      </c>
      <c r="J10" s="36"/>
      <c r="K10" s="36"/>
      <c r="L10" s="36"/>
    </row>
    <row r="11" spans="1:12" ht="15.75">
      <c r="A11" s="98" t="s">
        <v>27</v>
      </c>
      <c r="B11" s="53">
        <v>171412</v>
      </c>
      <c r="C11" s="4">
        <v>142365</v>
      </c>
      <c r="D11" s="4">
        <v>132917</v>
      </c>
      <c r="E11" s="73">
        <f t="shared" si="0"/>
        <v>446694</v>
      </c>
      <c r="F11" s="53">
        <v>206239</v>
      </c>
      <c r="G11" s="4">
        <v>144305</v>
      </c>
      <c r="H11" s="4">
        <v>139228</v>
      </c>
      <c r="I11" s="67">
        <f t="shared" si="1"/>
        <v>489772</v>
      </c>
      <c r="J11" s="36"/>
      <c r="K11" s="36"/>
      <c r="L11" s="36"/>
    </row>
    <row r="12" spans="1:12" ht="15.75">
      <c r="A12" s="98" t="s">
        <v>28</v>
      </c>
      <c r="B12" s="53">
        <v>376863</v>
      </c>
      <c r="C12" s="4">
        <v>310381</v>
      </c>
      <c r="D12" s="4">
        <v>310367</v>
      </c>
      <c r="E12" s="73">
        <f t="shared" si="0"/>
        <v>997611</v>
      </c>
      <c r="F12" s="53">
        <v>415450</v>
      </c>
      <c r="G12" s="4">
        <v>300752</v>
      </c>
      <c r="H12" s="4">
        <v>313447</v>
      </c>
      <c r="I12" s="67">
        <f t="shared" si="1"/>
        <v>1029649</v>
      </c>
      <c r="J12" s="36"/>
      <c r="K12" s="36"/>
      <c r="L12" s="36"/>
    </row>
    <row r="13" spans="1:12" ht="15.75">
      <c r="A13" s="98" t="s">
        <v>29</v>
      </c>
      <c r="B13" s="53">
        <v>543840</v>
      </c>
      <c r="C13" s="4">
        <v>451208</v>
      </c>
      <c r="D13" s="4">
        <v>424221</v>
      </c>
      <c r="E13" s="73">
        <f t="shared" si="0"/>
        <v>1419269</v>
      </c>
      <c r="F13" s="53">
        <v>647551</v>
      </c>
      <c r="G13" s="4">
        <v>450539</v>
      </c>
      <c r="H13" s="4">
        <v>457635</v>
      </c>
      <c r="I13" s="67">
        <f t="shared" si="1"/>
        <v>1555725</v>
      </c>
      <c r="J13" s="36"/>
      <c r="K13" s="36"/>
      <c r="L13" s="36"/>
    </row>
    <row r="14" spans="1:12" ht="16.5" thickBot="1">
      <c r="A14" s="99" t="s">
        <v>74</v>
      </c>
      <c r="B14" s="134">
        <v>458</v>
      </c>
      <c r="C14" s="3">
        <v>418</v>
      </c>
      <c r="D14" s="3">
        <v>415</v>
      </c>
      <c r="E14" s="75">
        <f t="shared" si="0"/>
        <v>1291</v>
      </c>
      <c r="F14" s="134">
        <v>508</v>
      </c>
      <c r="G14" s="3">
        <v>414</v>
      </c>
      <c r="H14" s="3">
        <v>425</v>
      </c>
      <c r="I14" s="86">
        <f t="shared" si="1"/>
        <v>1347</v>
      </c>
      <c r="J14" s="36"/>
      <c r="K14" s="36"/>
      <c r="L14" s="36"/>
    </row>
    <row r="15" spans="1:12" ht="16.5" thickBot="1">
      <c r="A15" s="100" t="s">
        <v>4</v>
      </c>
      <c r="B15" s="7">
        <f>SUM(B5:B14)</f>
        <v>2723226</v>
      </c>
      <c r="C15" s="7">
        <f>SUM(C5:C14)</f>
        <v>2261542</v>
      </c>
      <c r="D15" s="7">
        <f>SUM(D5:D14)</f>
        <v>2132206</v>
      </c>
      <c r="E15" s="68">
        <f>SUM(B15:D15)</f>
        <v>7116974</v>
      </c>
      <c r="F15" s="52">
        <f>SUM(F5:F14)</f>
        <v>3188422</v>
      </c>
      <c r="G15" s="7">
        <f>SUM(G5:G14)</f>
        <v>2219202</v>
      </c>
      <c r="H15" s="7">
        <f>SUM(H5:H14)</f>
        <v>2255440</v>
      </c>
      <c r="I15" s="68">
        <f>SUM(F15:H15)</f>
        <v>7663064</v>
      </c>
      <c r="J15" s="36"/>
      <c r="K15" s="36"/>
      <c r="L15" s="36"/>
    </row>
    <row r="16" spans="1:12" ht="18.75">
      <c r="A16" s="104" t="s">
        <v>5</v>
      </c>
      <c r="B16" s="61"/>
      <c r="C16" s="61"/>
      <c r="D16" s="61"/>
      <c r="E16" s="61"/>
      <c r="F16" s="61"/>
      <c r="G16" s="61"/>
      <c r="H16" s="61"/>
      <c r="I16" s="62"/>
      <c r="J16" s="36"/>
      <c r="K16" s="36"/>
      <c r="L16" s="36"/>
    </row>
    <row r="17" spans="1:12" ht="15.75">
      <c r="A17" s="101" t="s">
        <v>6</v>
      </c>
      <c r="B17" s="38">
        <v>253344</v>
      </c>
      <c r="C17" s="2">
        <v>196598</v>
      </c>
      <c r="D17" s="2">
        <v>191635</v>
      </c>
      <c r="E17" s="85">
        <f>SUM(B17:D17)</f>
        <v>641577</v>
      </c>
      <c r="F17" s="38">
        <v>294517</v>
      </c>
      <c r="G17" s="2">
        <v>195349</v>
      </c>
      <c r="H17" s="2">
        <v>198920</v>
      </c>
      <c r="I17" s="85">
        <f>SUM(F17:H17)</f>
        <v>688786</v>
      </c>
      <c r="J17" s="36"/>
      <c r="K17" s="36"/>
      <c r="L17" s="36"/>
    </row>
    <row r="18" spans="1:9" s="36" customFormat="1" ht="16.5" thickBot="1">
      <c r="A18" s="98" t="s">
        <v>30</v>
      </c>
      <c r="B18" s="53">
        <v>0</v>
      </c>
      <c r="C18" s="4">
        <v>10434.372500000001</v>
      </c>
      <c r="D18" s="4">
        <v>9381.7</v>
      </c>
      <c r="E18" s="67">
        <f>SUM(B18:D18)</f>
        <v>19816.072500000002</v>
      </c>
      <c r="F18" s="53">
        <v>11909.331</v>
      </c>
      <c r="G18" s="4">
        <v>8647.962</v>
      </c>
      <c r="H18" s="4">
        <v>8355.58</v>
      </c>
      <c r="I18" s="67">
        <f>SUM(F18:H18)</f>
        <v>28912.873</v>
      </c>
    </row>
    <row r="19" spans="1:12" ht="16.5" thickBot="1">
      <c r="A19" s="100" t="s">
        <v>9</v>
      </c>
      <c r="B19" s="7">
        <f>B17+B18</f>
        <v>253344</v>
      </c>
      <c r="C19" s="7">
        <f>C17+C18</f>
        <v>207032.3725</v>
      </c>
      <c r="D19" s="7">
        <f>D17+D18</f>
        <v>201016.7</v>
      </c>
      <c r="E19" s="68">
        <f>SUM(B19:D19)</f>
        <v>661393.0725</v>
      </c>
      <c r="F19" s="52">
        <f>SUM(F17:F18)</f>
        <v>306426.331</v>
      </c>
      <c r="G19" s="7">
        <f>SUM(G17:G18)</f>
        <v>203996.962</v>
      </c>
      <c r="H19" s="7">
        <f>SUM(H17:H18)</f>
        <v>207275.58</v>
      </c>
      <c r="I19" s="68">
        <f>SUM(F19:H19)</f>
        <v>717698.873</v>
      </c>
      <c r="J19" s="36"/>
      <c r="K19" s="36"/>
      <c r="L19" s="36"/>
    </row>
    <row r="20" spans="1:12" ht="18.75">
      <c r="A20" s="104" t="s">
        <v>10</v>
      </c>
      <c r="B20" s="61"/>
      <c r="C20" s="61"/>
      <c r="D20" s="61"/>
      <c r="E20" s="61"/>
      <c r="F20" s="61"/>
      <c r="G20" s="61"/>
      <c r="H20" s="61"/>
      <c r="I20" s="62"/>
      <c r="J20" s="36"/>
      <c r="K20" s="36"/>
      <c r="L20" s="36"/>
    </row>
    <row r="21" spans="1:12" ht="15.75">
      <c r="A21" s="97" t="s">
        <v>11</v>
      </c>
      <c r="B21" s="133">
        <v>217151</v>
      </c>
      <c r="C21" s="6">
        <v>171083</v>
      </c>
      <c r="D21" s="6">
        <v>161027</v>
      </c>
      <c r="E21" s="66">
        <f>SUM(B21:D21)</f>
        <v>549261</v>
      </c>
      <c r="F21" s="133">
        <v>243442</v>
      </c>
      <c r="G21" s="6">
        <v>165248</v>
      </c>
      <c r="H21" s="6">
        <v>172356</v>
      </c>
      <c r="I21" s="66">
        <f>SUM(F21:H21)</f>
        <v>581046</v>
      </c>
      <c r="J21" s="36"/>
      <c r="K21" s="36"/>
      <c r="L21" s="36"/>
    </row>
    <row r="22" spans="1:12" ht="16.5" thickBot="1">
      <c r="A22" s="99" t="s">
        <v>31</v>
      </c>
      <c r="B22" s="134">
        <v>403.9</v>
      </c>
      <c r="C22" s="3">
        <v>248.2</v>
      </c>
      <c r="D22" s="3">
        <v>233.9</v>
      </c>
      <c r="E22" s="86">
        <f>SUM(B22:D22)</f>
        <v>885.9999999999999</v>
      </c>
      <c r="F22" s="134">
        <v>356.1</v>
      </c>
      <c r="G22" s="3">
        <v>260.48</v>
      </c>
      <c r="H22" s="3">
        <v>244.7</v>
      </c>
      <c r="I22" s="86">
        <f>SUM(F22:H22)</f>
        <v>861.28</v>
      </c>
      <c r="J22" s="36"/>
      <c r="K22" s="36"/>
      <c r="L22" s="36"/>
    </row>
    <row r="23" spans="1:12" ht="16.5" thickBot="1">
      <c r="A23" s="100" t="s">
        <v>14</v>
      </c>
      <c r="B23" s="7">
        <f>SUM(B21:B22)</f>
        <v>217554.9</v>
      </c>
      <c r="C23" s="7">
        <f>SUM(C21:C22)</f>
        <v>171331.2</v>
      </c>
      <c r="D23" s="7">
        <f>SUM(D21:D22)</f>
        <v>161260.9</v>
      </c>
      <c r="E23" s="68">
        <f>SUM(B23:D23)</f>
        <v>550147</v>
      </c>
      <c r="F23" s="52">
        <f>SUM(F21:F22)</f>
        <v>243798.1</v>
      </c>
      <c r="G23" s="7">
        <f>SUM(G21:G22)</f>
        <v>165508.48</v>
      </c>
      <c r="H23" s="7">
        <f>SUM(H21:H22)</f>
        <v>172600.7</v>
      </c>
      <c r="I23" s="68">
        <f>SUM(F23:H23)</f>
        <v>581907.28</v>
      </c>
      <c r="J23" s="36"/>
      <c r="K23" s="36"/>
      <c r="L23" s="36"/>
    </row>
    <row r="24" spans="1:12" ht="15">
      <c r="A24" s="79"/>
      <c r="B24" s="80"/>
      <c r="C24" s="80"/>
      <c r="D24" s="80"/>
      <c r="E24" s="80"/>
      <c r="F24" s="80"/>
      <c r="G24" s="80"/>
      <c r="H24" s="80"/>
      <c r="I24" s="81"/>
      <c r="J24" s="36"/>
      <c r="K24" s="36"/>
      <c r="L24" s="36"/>
    </row>
    <row r="25" spans="1:12" ht="15.75">
      <c r="A25" s="101" t="s">
        <v>19</v>
      </c>
      <c r="B25" s="38">
        <v>297717</v>
      </c>
      <c r="C25" s="2">
        <v>243097</v>
      </c>
      <c r="D25" s="2">
        <v>232352</v>
      </c>
      <c r="E25" s="85">
        <f>SUM(B25:D25)</f>
        <v>773166</v>
      </c>
      <c r="F25" s="38">
        <v>337560</v>
      </c>
      <c r="G25" s="2">
        <v>250724</v>
      </c>
      <c r="H25" s="2">
        <v>248500</v>
      </c>
      <c r="I25" s="85">
        <f>SUM(F25:H25)</f>
        <v>836784</v>
      </c>
      <c r="J25" s="36"/>
      <c r="K25" s="36"/>
      <c r="L25" s="36"/>
    </row>
    <row r="26" spans="1:12" ht="15.75" thickBot="1">
      <c r="A26" s="82"/>
      <c r="B26" s="83"/>
      <c r="C26" s="83"/>
      <c r="D26" s="83"/>
      <c r="E26" s="83"/>
      <c r="F26" s="83"/>
      <c r="G26" s="83"/>
      <c r="H26" s="83"/>
      <c r="I26" s="84"/>
      <c r="J26" s="36"/>
      <c r="K26" s="36"/>
      <c r="L26" s="36"/>
    </row>
    <row r="27" spans="1:12" ht="32.25" thickBot="1">
      <c r="A27" s="51" t="s">
        <v>20</v>
      </c>
      <c r="B27" s="8">
        <f>B15+B19+B23</f>
        <v>3194124.9</v>
      </c>
      <c r="C27" s="8">
        <f>C15+C19+C23</f>
        <v>2639905.5725000002</v>
      </c>
      <c r="D27" s="8">
        <f>D15+D19+D23</f>
        <v>2494483.6</v>
      </c>
      <c r="E27" s="70">
        <f>SUM(B27:D27)</f>
        <v>8328514.0725</v>
      </c>
      <c r="F27" s="39">
        <f>F15+F19+F23</f>
        <v>3738646.4310000003</v>
      </c>
      <c r="G27" s="8">
        <f>G15+G19+G23</f>
        <v>2588707.442</v>
      </c>
      <c r="H27" s="8">
        <f>H15+H19+H23</f>
        <v>2635316.2800000003</v>
      </c>
      <c r="I27" s="70">
        <f>SUM(F27:H27)</f>
        <v>8962670.153</v>
      </c>
      <c r="J27" s="36"/>
      <c r="K27" s="36"/>
      <c r="L27" s="36"/>
    </row>
    <row r="28" spans="1:17" ht="31.5">
      <c r="A28" s="107" t="s">
        <v>21</v>
      </c>
      <c r="B28" s="76">
        <f>B25+B27</f>
        <v>3491841.9</v>
      </c>
      <c r="C28" s="76">
        <f>C25+C27</f>
        <v>2883002.5725000002</v>
      </c>
      <c r="D28" s="76">
        <f>D25+D27</f>
        <v>2726835.6</v>
      </c>
      <c r="E28" s="87">
        <f>SUM(B28:D28)</f>
        <v>9101680.0725</v>
      </c>
      <c r="F28" s="135">
        <f>F25+F27</f>
        <v>4076206.4310000003</v>
      </c>
      <c r="G28" s="76">
        <f>G25+G27</f>
        <v>2839431.442</v>
      </c>
      <c r="H28" s="76">
        <f>H25+H27</f>
        <v>2883816.2800000003</v>
      </c>
      <c r="I28" s="88">
        <f>SUM(F28:H28)</f>
        <v>9799454.153</v>
      </c>
      <c r="J28" s="36"/>
      <c r="K28" s="36"/>
      <c r="L28" s="36"/>
      <c r="M28" s="36"/>
      <c r="N28" s="36"/>
      <c r="O28" s="36"/>
      <c r="P28" s="36"/>
      <c r="Q28" s="36"/>
    </row>
    <row r="29" spans="7:17" ht="15">
      <c r="G29" s="1"/>
      <c r="H29" s="1"/>
      <c r="I29" s="1"/>
      <c r="J29" s="36"/>
      <c r="K29" s="36"/>
      <c r="L29" s="36"/>
      <c r="M29" s="36"/>
      <c r="N29" s="36"/>
      <c r="O29" s="36"/>
      <c r="P29" s="36"/>
      <c r="Q29" s="36"/>
    </row>
    <row r="30" spans="1:17" ht="66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36"/>
      <c r="K30" s="36"/>
      <c r="L30" s="36"/>
      <c r="M30" s="36"/>
      <c r="N30" s="36"/>
      <c r="O30" s="36"/>
      <c r="P30" s="36"/>
      <c r="Q30" s="36"/>
    </row>
    <row r="31" spans="6:17" ht="15">
      <c r="F31" s="1"/>
      <c r="G31" s="1"/>
      <c r="H31" s="1"/>
      <c r="I31" s="1"/>
      <c r="M31" s="36"/>
      <c r="N31" s="36"/>
      <c r="O31" s="36"/>
      <c r="P31" s="36"/>
      <c r="Q31" s="36"/>
    </row>
    <row r="32" spans="13:17" ht="15">
      <c r="M32" s="36"/>
      <c r="N32" s="36"/>
      <c r="O32" s="36"/>
      <c r="P32" s="36"/>
      <c r="Q32" s="36"/>
    </row>
    <row r="33" spans="13:17" ht="15">
      <c r="M33" s="36"/>
      <c r="N33" s="36"/>
      <c r="O33" s="36"/>
      <c r="P33" s="36"/>
      <c r="Q33" s="36"/>
    </row>
    <row r="34" spans="13:17" ht="15">
      <c r="M34" s="36"/>
      <c r="N34" s="36"/>
      <c r="O34" s="36"/>
      <c r="P34" s="36"/>
      <c r="Q34" s="36"/>
    </row>
    <row r="35" spans="13:17" ht="15">
      <c r="M35" s="36"/>
      <c r="N35" s="36"/>
      <c r="O35" s="36"/>
      <c r="P35" s="36"/>
      <c r="Q35" s="36"/>
    </row>
    <row r="36" spans="13:17" ht="15">
      <c r="M36" s="36"/>
      <c r="N36" s="36"/>
      <c r="O36" s="36"/>
      <c r="P36" s="36"/>
      <c r="Q36" s="36"/>
    </row>
    <row r="37" spans="13:17" ht="15">
      <c r="M37" s="36"/>
      <c r="N37" s="36"/>
      <c r="O37" s="36"/>
      <c r="P37" s="36"/>
      <c r="Q37" s="36"/>
    </row>
    <row r="38" spans="13:17" ht="15">
      <c r="M38" s="36"/>
      <c r="N38" s="36"/>
      <c r="O38" s="36"/>
      <c r="P38" s="36"/>
      <c r="Q38" s="36"/>
    </row>
    <row r="39" spans="13:17" ht="15">
      <c r="M39" s="36"/>
      <c r="N39" s="36"/>
      <c r="O39" s="36"/>
      <c r="P39" s="36"/>
      <c r="Q39" s="36"/>
    </row>
  </sheetData>
  <sheetProtection/>
  <mergeCells count="5">
    <mergeCell ref="A2:A3"/>
    <mergeCell ref="F2:I2"/>
    <mergeCell ref="A1:I1"/>
    <mergeCell ref="B2:E2"/>
    <mergeCell ref="A30:I30"/>
  </mergeCells>
  <printOptions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140625" defaultRowHeight="15"/>
  <cols>
    <col min="1" max="1" width="38.7109375" style="0" bestFit="1" customWidth="1"/>
    <col min="2" max="2" width="19.57421875" style="0" customWidth="1"/>
    <col min="3" max="3" width="20.421875" style="0" customWidth="1"/>
    <col min="4" max="4" width="20.00390625" style="36" customWidth="1"/>
    <col min="5" max="5" width="19.00390625" style="36" customWidth="1"/>
  </cols>
  <sheetData>
    <row r="1" spans="1:5" ht="24.75" customHeight="1">
      <c r="A1" s="168" t="s">
        <v>68</v>
      </c>
      <c r="B1" s="169"/>
      <c r="C1" s="169"/>
      <c r="D1" s="169"/>
      <c r="E1" s="169"/>
    </row>
    <row r="2" spans="1:5" s="36" customFormat="1" ht="18.75">
      <c r="A2" s="44"/>
      <c r="B2" s="177">
        <v>2015</v>
      </c>
      <c r="C2" s="178"/>
      <c r="D2" s="179">
        <v>2016</v>
      </c>
      <c r="E2" s="180"/>
    </row>
    <row r="3" spans="1:5" ht="18.75">
      <c r="A3" s="44"/>
      <c r="B3" s="181" t="s">
        <v>70</v>
      </c>
      <c r="C3" s="181"/>
      <c r="D3" s="181" t="s">
        <v>70</v>
      </c>
      <c r="E3" s="182"/>
    </row>
    <row r="4" spans="1:5" ht="30">
      <c r="A4" s="44"/>
      <c r="B4" s="43" t="s">
        <v>32</v>
      </c>
      <c r="C4" s="43" t="s">
        <v>33</v>
      </c>
      <c r="D4" s="43" t="s">
        <v>32</v>
      </c>
      <c r="E4" s="47" t="s">
        <v>33</v>
      </c>
    </row>
    <row r="5" spans="1:5" ht="18.75">
      <c r="A5" s="186" t="s">
        <v>0</v>
      </c>
      <c r="B5" s="187"/>
      <c r="C5" s="187"/>
      <c r="D5" s="187"/>
      <c r="E5" s="188"/>
    </row>
    <row r="6" spans="1:5" ht="15.75">
      <c r="A6" s="97" t="s">
        <v>1</v>
      </c>
      <c r="B6" s="10">
        <v>429.145</v>
      </c>
      <c r="C6" s="32">
        <v>163.951</v>
      </c>
      <c r="D6" s="10">
        <v>329.633</v>
      </c>
      <c r="E6" s="32">
        <v>166.86</v>
      </c>
    </row>
    <row r="7" spans="1:5" ht="15.75">
      <c r="A7" s="98" t="s">
        <v>23</v>
      </c>
      <c r="B7" s="11">
        <v>204.754</v>
      </c>
      <c r="C7" s="33">
        <v>134.549</v>
      </c>
      <c r="D7" s="11">
        <v>174.08</v>
      </c>
      <c r="E7" s="33">
        <v>160.674</v>
      </c>
    </row>
    <row r="8" spans="1:5" ht="15.75">
      <c r="A8" s="98" t="s">
        <v>24</v>
      </c>
      <c r="B8" s="11">
        <v>291.708</v>
      </c>
      <c r="C8" s="33">
        <v>133.754</v>
      </c>
      <c r="D8" s="11">
        <v>208.701</v>
      </c>
      <c r="E8" s="33">
        <v>171.136</v>
      </c>
    </row>
    <row r="9" spans="1:5" ht="15.75">
      <c r="A9" s="98" t="s">
        <v>76</v>
      </c>
      <c r="B9" s="11">
        <v>655.18</v>
      </c>
      <c r="C9" s="33">
        <v>178.334</v>
      </c>
      <c r="D9" s="11">
        <v>599.901</v>
      </c>
      <c r="E9" s="33">
        <v>171.389</v>
      </c>
    </row>
    <row r="10" spans="1:5" ht="15.75">
      <c r="A10" s="98" t="s">
        <v>34</v>
      </c>
      <c r="B10" s="11">
        <v>232.573</v>
      </c>
      <c r="C10" s="33">
        <v>156.623</v>
      </c>
      <c r="D10" s="11">
        <v>193.362</v>
      </c>
      <c r="E10" s="33">
        <v>179.305</v>
      </c>
    </row>
    <row r="11" spans="1:5" ht="15.75">
      <c r="A11" s="98" t="s">
        <v>26</v>
      </c>
      <c r="B11" s="11">
        <v>334.012</v>
      </c>
      <c r="C11" s="33">
        <v>130.513</v>
      </c>
      <c r="D11" s="11">
        <v>188.654</v>
      </c>
      <c r="E11" s="33">
        <v>171.068</v>
      </c>
    </row>
    <row r="12" spans="1:5" ht="15.75">
      <c r="A12" s="98" t="s">
        <v>27</v>
      </c>
      <c r="B12" s="11">
        <v>259.542</v>
      </c>
      <c r="C12" s="33">
        <v>124.898</v>
      </c>
      <c r="D12" s="11">
        <v>174.259</v>
      </c>
      <c r="E12" s="33">
        <v>167.733</v>
      </c>
    </row>
    <row r="13" spans="1:5" ht="15.75">
      <c r="A13" s="98" t="s">
        <v>28</v>
      </c>
      <c r="B13" s="11">
        <v>261.271</v>
      </c>
      <c r="C13" s="33">
        <v>118.895</v>
      </c>
      <c r="D13" s="11">
        <v>179.545</v>
      </c>
      <c r="E13" s="33">
        <v>166.816</v>
      </c>
    </row>
    <row r="14" spans="1:5" ht="16.5" thickBot="1">
      <c r="A14" s="99" t="s">
        <v>29</v>
      </c>
      <c r="B14" s="12">
        <v>236.185</v>
      </c>
      <c r="C14" s="34">
        <v>140.443</v>
      </c>
      <c r="D14" s="12">
        <v>193.523</v>
      </c>
      <c r="E14" s="34">
        <v>162.818</v>
      </c>
    </row>
    <row r="15" spans="1:5" ht="16.5" thickBot="1">
      <c r="A15" s="100" t="s">
        <v>35</v>
      </c>
      <c r="B15" s="145">
        <v>248.48</v>
      </c>
      <c r="C15" s="146">
        <v>138.523</v>
      </c>
      <c r="D15" s="145">
        <v>187.498</v>
      </c>
      <c r="E15" s="146">
        <v>167.69</v>
      </c>
    </row>
    <row r="16" spans="1:5" ht="18.75">
      <c r="A16" s="183" t="s">
        <v>5</v>
      </c>
      <c r="B16" s="184"/>
      <c r="C16" s="184"/>
      <c r="D16" s="184"/>
      <c r="E16" s="185"/>
    </row>
    <row r="17" spans="1:5" ht="15.75">
      <c r="A17" s="97" t="s">
        <v>6</v>
      </c>
      <c r="B17" s="13">
        <v>259.074</v>
      </c>
      <c r="C17" s="14">
        <v>124.446</v>
      </c>
      <c r="D17" s="13">
        <v>186.717</v>
      </c>
      <c r="E17" s="14">
        <v>163.305</v>
      </c>
    </row>
    <row r="18" spans="1:5" s="36" customFormat="1" ht="15.75">
      <c r="A18" s="96" t="s">
        <v>71</v>
      </c>
      <c r="B18" s="159">
        <v>0</v>
      </c>
      <c r="C18" s="160">
        <v>0</v>
      </c>
      <c r="D18" s="159">
        <v>0</v>
      </c>
      <c r="E18" s="160">
        <v>270.745</v>
      </c>
    </row>
    <row r="19" spans="1:5" s="36" customFormat="1" ht="16.5" thickBot="1">
      <c r="A19" s="96" t="s">
        <v>72</v>
      </c>
      <c r="B19" s="159">
        <v>0</v>
      </c>
      <c r="C19" s="160">
        <v>0</v>
      </c>
      <c r="D19" s="159">
        <v>0</v>
      </c>
      <c r="E19" s="160">
        <v>334.524</v>
      </c>
    </row>
    <row r="20" spans="1:5" ht="16.5" thickBot="1">
      <c r="A20" s="144" t="s">
        <v>36</v>
      </c>
      <c r="B20" s="148">
        <v>259.074</v>
      </c>
      <c r="C20" s="147">
        <v>124.446</v>
      </c>
      <c r="D20" s="148">
        <v>186.717</v>
      </c>
      <c r="E20" s="147">
        <v>168.919</v>
      </c>
    </row>
    <row r="21" spans="1:5" ht="18.75">
      <c r="A21" s="183" t="s">
        <v>10</v>
      </c>
      <c r="B21" s="184"/>
      <c r="C21" s="184"/>
      <c r="D21" s="184"/>
      <c r="E21" s="185"/>
    </row>
    <row r="22" spans="1:5" ht="16.5" thickBot="1">
      <c r="A22" s="101" t="s">
        <v>11</v>
      </c>
      <c r="B22" s="9">
        <v>318.951</v>
      </c>
      <c r="C22" s="35">
        <v>142.042</v>
      </c>
      <c r="D22" s="9">
        <v>173.168</v>
      </c>
      <c r="E22" s="35">
        <v>175.829</v>
      </c>
    </row>
    <row r="23" spans="1:5" ht="16.5" thickBot="1">
      <c r="A23" s="100" t="s">
        <v>37</v>
      </c>
      <c r="B23" s="149">
        <v>318.951</v>
      </c>
      <c r="C23" s="150">
        <v>142.042</v>
      </c>
      <c r="D23" s="149">
        <v>173.168</v>
      </c>
      <c r="E23" s="150">
        <v>175.829</v>
      </c>
    </row>
    <row r="24" spans="1:5" ht="16.5" thickBot="1">
      <c r="A24" s="51" t="s">
        <v>38</v>
      </c>
      <c r="B24" s="89">
        <v>251.588</v>
      </c>
      <c r="C24" s="90">
        <v>137.668</v>
      </c>
      <c r="D24" s="89">
        <v>186.985</v>
      </c>
      <c r="E24" s="90">
        <v>168.316</v>
      </c>
    </row>
    <row r="25" spans="1:5" ht="15.75">
      <c r="A25" s="102" t="s">
        <v>19</v>
      </c>
      <c r="B25" s="49" t="s">
        <v>57</v>
      </c>
      <c r="C25" s="50">
        <v>174.7</v>
      </c>
      <c r="D25" s="49" t="s">
        <v>57</v>
      </c>
      <c r="E25" s="163">
        <v>174.24</v>
      </c>
    </row>
    <row r="27" spans="1:9" ht="64.5" customHeight="1">
      <c r="A27" s="174"/>
      <c r="B27" s="174"/>
      <c r="C27" s="174"/>
      <c r="D27" s="174"/>
      <c r="E27" s="174"/>
      <c r="F27" s="162"/>
      <c r="G27" s="162"/>
      <c r="H27" s="162"/>
      <c r="I27" s="162"/>
    </row>
  </sheetData>
  <sheetProtection/>
  <mergeCells count="9">
    <mergeCell ref="A27:E27"/>
    <mergeCell ref="A1:E1"/>
    <mergeCell ref="B2:C2"/>
    <mergeCell ref="D2:E2"/>
    <mergeCell ref="D3:E3"/>
    <mergeCell ref="B3:C3"/>
    <mergeCell ref="A21:E21"/>
    <mergeCell ref="A5:E5"/>
    <mergeCell ref="A16:E16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9" sqref="J19"/>
    </sheetView>
  </sheetViews>
  <sheetFormatPr defaultColWidth="9.140625" defaultRowHeight="15"/>
  <cols>
    <col min="1" max="1" width="42.7109375" style="0" customWidth="1"/>
    <col min="2" max="2" width="9.57421875" style="0" customWidth="1"/>
    <col min="3" max="3" width="8.7109375" style="0" customWidth="1"/>
    <col min="4" max="4" width="14.57421875" style="0" customWidth="1"/>
    <col min="7" max="7" width="15.28125" style="0" customWidth="1"/>
  </cols>
  <sheetData>
    <row r="1" spans="1:7" ht="18.75" customHeight="1">
      <c r="A1" s="168" t="s">
        <v>49</v>
      </c>
      <c r="B1" s="169"/>
      <c r="C1" s="169"/>
      <c r="D1" s="169"/>
      <c r="E1" s="169"/>
      <c r="F1" s="169"/>
      <c r="G1" s="169"/>
    </row>
    <row r="2" spans="1:8" s="36" customFormat="1" ht="15.75">
      <c r="A2" s="192"/>
      <c r="B2" s="189">
        <v>2015</v>
      </c>
      <c r="C2" s="190"/>
      <c r="D2" s="190"/>
      <c r="E2" s="189">
        <v>2016</v>
      </c>
      <c r="F2" s="190"/>
      <c r="G2" s="191"/>
      <c r="H2" s="143"/>
    </row>
    <row r="3" spans="1:7" ht="15.75">
      <c r="A3" s="193"/>
      <c r="B3" s="194" t="s">
        <v>70</v>
      </c>
      <c r="C3" s="194"/>
      <c r="D3" s="194"/>
      <c r="E3" s="194" t="s">
        <v>70</v>
      </c>
      <c r="F3" s="194"/>
      <c r="G3" s="195"/>
    </row>
    <row r="4" spans="1:7" ht="15">
      <c r="A4" s="93"/>
      <c r="B4" s="94" t="s">
        <v>50</v>
      </c>
      <c r="C4" s="94" t="s">
        <v>51</v>
      </c>
      <c r="D4" s="95" t="s">
        <v>52</v>
      </c>
      <c r="E4" s="94" t="s">
        <v>50</v>
      </c>
      <c r="F4" s="94" t="s">
        <v>51</v>
      </c>
      <c r="G4" s="95" t="s">
        <v>52</v>
      </c>
    </row>
    <row r="5" spans="1:7" ht="15.75">
      <c r="A5" s="97" t="s">
        <v>53</v>
      </c>
      <c r="B5" s="18">
        <v>52.306185197605394</v>
      </c>
      <c r="C5" s="18">
        <v>45.47692509888023</v>
      </c>
      <c r="D5" s="19">
        <v>51.21376214347898</v>
      </c>
      <c r="E5" s="18">
        <v>53.9151244620231</v>
      </c>
      <c r="F5" s="18">
        <v>52.80976848712478</v>
      </c>
      <c r="G5" s="19">
        <v>53.73456577309877</v>
      </c>
    </row>
    <row r="6" spans="1:7" ht="15.75">
      <c r="A6" s="98" t="s">
        <v>54</v>
      </c>
      <c r="B6" s="18">
        <v>68.49713442460317</v>
      </c>
      <c r="C6" s="18">
        <v>44.55070744620365</v>
      </c>
      <c r="D6" s="19">
        <v>52.59316822820181</v>
      </c>
      <c r="E6" s="18">
        <v>67.20070496467817</v>
      </c>
      <c r="F6" s="18">
        <v>55.6493795320326</v>
      </c>
      <c r="G6" s="19">
        <v>59.52891788052818</v>
      </c>
    </row>
    <row r="7" spans="1:7" ht="15.75">
      <c r="A7" s="98" t="s">
        <v>55</v>
      </c>
      <c r="B7" s="17">
        <v>29.019104358117513</v>
      </c>
      <c r="C7" s="17">
        <v>42.729374689345065</v>
      </c>
      <c r="D7" s="20">
        <v>40.769290894812904</v>
      </c>
      <c r="E7" s="17">
        <v>34.070289655996184</v>
      </c>
      <c r="F7" s="17">
        <v>46.86477432534437</v>
      </c>
      <c r="G7" s="20">
        <v>45.25196523077566</v>
      </c>
    </row>
    <row r="8" spans="1:7" ht="15.75">
      <c r="A8" s="141" t="s">
        <v>56</v>
      </c>
      <c r="B8" s="91">
        <v>51.917534742534734</v>
      </c>
      <c r="C8" s="91">
        <v>43.76456702976725</v>
      </c>
      <c r="D8" s="92">
        <v>48.65010569156992</v>
      </c>
      <c r="E8" s="91">
        <v>53.71144590343119</v>
      </c>
      <c r="F8" s="91">
        <v>50.04303707296518</v>
      </c>
      <c r="G8" s="92">
        <v>52.214404484967126</v>
      </c>
    </row>
    <row r="9" spans="1:7" ht="15.75">
      <c r="A9" s="140" t="s">
        <v>19</v>
      </c>
      <c r="B9" s="25">
        <v>28.346909722222218</v>
      </c>
      <c r="C9" s="142" t="s">
        <v>57</v>
      </c>
      <c r="D9" s="26" t="s">
        <v>57</v>
      </c>
      <c r="E9" s="158">
        <v>28.629029304029302</v>
      </c>
      <c r="F9" s="142" t="s">
        <v>57</v>
      </c>
      <c r="G9" s="26" t="s">
        <v>57</v>
      </c>
    </row>
    <row r="10" ht="15">
      <c r="K10" s="138"/>
    </row>
    <row r="11" spans="1:6" ht="15">
      <c r="A11" s="36"/>
      <c r="B11" s="36"/>
      <c r="C11" s="36"/>
      <c r="D11" s="36"/>
      <c r="E11" s="31"/>
      <c r="F11" s="31"/>
    </row>
    <row r="12" spans="1:4" ht="15">
      <c r="A12" s="36"/>
      <c r="B12" s="36"/>
      <c r="C12" s="36"/>
      <c r="D12" s="36"/>
    </row>
    <row r="13" spans="1:4" ht="15">
      <c r="A13" s="36"/>
      <c r="B13" s="36"/>
      <c r="C13" s="36"/>
      <c r="D13" s="36"/>
    </row>
    <row r="14" spans="1:4" ht="15">
      <c r="A14" s="36"/>
      <c r="B14" s="36"/>
      <c r="C14" s="36"/>
      <c r="D14" s="36"/>
    </row>
    <row r="15" spans="1:4" ht="15">
      <c r="A15" s="36"/>
      <c r="B15" s="36"/>
      <c r="C15" s="36"/>
      <c r="D15" s="36"/>
    </row>
    <row r="16" spans="1:4" ht="15">
      <c r="A16" s="36"/>
      <c r="B16" s="36"/>
      <c r="C16" s="36"/>
      <c r="D16" s="36"/>
    </row>
    <row r="17" spans="1:4" ht="15">
      <c r="A17" s="36"/>
      <c r="B17" s="36"/>
      <c r="C17" s="36"/>
      <c r="D17" s="36"/>
    </row>
    <row r="18" spans="1:4" ht="15">
      <c r="A18" s="36"/>
      <c r="B18" s="36"/>
      <c r="C18" s="36"/>
      <c r="D18" s="36"/>
    </row>
    <row r="19" spans="1:4" ht="15">
      <c r="A19" s="36"/>
      <c r="B19" s="36"/>
      <c r="C19" s="36"/>
      <c r="D19" s="36"/>
    </row>
    <row r="20" spans="1:4" ht="15">
      <c r="A20" s="36"/>
      <c r="B20" s="36"/>
      <c r="C20" s="36"/>
      <c r="D20" s="36"/>
    </row>
    <row r="21" spans="1:8" ht="15">
      <c r="A21" s="36"/>
      <c r="B21" s="36"/>
      <c r="C21" s="36"/>
      <c r="D21" s="36"/>
      <c r="H21" s="139"/>
    </row>
    <row r="22" spans="1:4" ht="15">
      <c r="A22" s="36"/>
      <c r="B22" s="36"/>
      <c r="C22" s="36"/>
      <c r="D22" s="36"/>
    </row>
    <row r="23" spans="1:4" ht="15">
      <c r="A23" s="36"/>
      <c r="B23" s="36"/>
      <c r="C23" s="36"/>
      <c r="D23" s="36"/>
    </row>
    <row r="24" spans="1:4" ht="15">
      <c r="A24" s="36"/>
      <c r="B24" s="36"/>
      <c r="C24" s="36"/>
      <c r="D24" s="36"/>
    </row>
    <row r="25" spans="1:4" ht="15">
      <c r="A25" s="36"/>
      <c r="B25" s="36"/>
      <c r="C25" s="36"/>
      <c r="D25" s="36"/>
    </row>
    <row r="26" spans="1:4" ht="15">
      <c r="A26" s="36"/>
      <c r="B26" s="36"/>
      <c r="C26" s="36"/>
      <c r="D26" s="36"/>
    </row>
  </sheetData>
  <sheetProtection/>
  <mergeCells count="6">
    <mergeCell ref="E2:G2"/>
    <mergeCell ref="A1:G1"/>
    <mergeCell ref="B2:D2"/>
    <mergeCell ref="A2:A3"/>
    <mergeCell ref="B3:D3"/>
    <mergeCell ref="E3:G3"/>
  </mergeCells>
  <printOptions/>
  <pageMargins left="0.25" right="0.25" top="0.75" bottom="0.75" header="0.3" footer="0.3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7" sqref="G17"/>
    </sheetView>
  </sheetViews>
  <sheetFormatPr defaultColWidth="9.140625" defaultRowHeight="15"/>
  <cols>
    <col min="1" max="1" width="27.00390625" style="0" customWidth="1"/>
    <col min="2" max="2" width="21.421875" style="0" customWidth="1"/>
    <col min="3" max="3" width="21.00390625" style="0" customWidth="1"/>
  </cols>
  <sheetData>
    <row r="1" spans="1:3" ht="18.75" customHeight="1">
      <c r="A1" s="168" t="s">
        <v>64</v>
      </c>
      <c r="B1" s="169"/>
      <c r="C1" s="169"/>
    </row>
    <row r="2" spans="1:3" s="36" customFormat="1" ht="18.75" customHeight="1">
      <c r="A2" s="199"/>
      <c r="B2" s="152">
        <v>2015</v>
      </c>
      <c r="C2" s="156">
        <v>2016</v>
      </c>
    </row>
    <row r="3" spans="1:3" ht="18.75" customHeight="1">
      <c r="A3" s="200"/>
      <c r="B3" s="151" t="s">
        <v>70</v>
      </c>
      <c r="C3" s="136" t="s">
        <v>70</v>
      </c>
    </row>
    <row r="4" spans="1:3" ht="15.75">
      <c r="A4" s="201" t="s">
        <v>69</v>
      </c>
      <c r="B4" s="202"/>
      <c r="C4" s="203"/>
    </row>
    <row r="5" spans="1:3" ht="15.75">
      <c r="A5" s="120" t="s">
        <v>39</v>
      </c>
      <c r="B5" s="40">
        <v>656377.956</v>
      </c>
      <c r="C5" s="40">
        <v>1423372.725</v>
      </c>
    </row>
    <row r="6" spans="1:3" ht="15.75">
      <c r="A6" s="121" t="s">
        <v>40</v>
      </c>
      <c r="B6" s="15">
        <v>7192201.17</v>
      </c>
      <c r="C6" s="15">
        <v>6928386.534999999</v>
      </c>
    </row>
    <row r="7" spans="1:3" ht="15.75">
      <c r="A7" s="121" t="s">
        <v>41</v>
      </c>
      <c r="B7" s="15">
        <v>300974.642</v>
      </c>
      <c r="C7" s="15">
        <v>243481.99599999998</v>
      </c>
    </row>
    <row r="8" spans="1:3" ht="15.75">
      <c r="A8" s="121" t="s">
        <v>42</v>
      </c>
      <c r="B8" s="15">
        <v>346305.268</v>
      </c>
      <c r="C8" s="15">
        <v>128650.18900000001</v>
      </c>
    </row>
    <row r="9" spans="1:3" ht="15.75">
      <c r="A9" s="121" t="s">
        <v>43</v>
      </c>
      <c r="B9" s="41">
        <v>15131.976</v>
      </c>
      <c r="C9" s="41">
        <v>17149.460000000003</v>
      </c>
    </row>
    <row r="10" spans="1:3" ht="15.75">
      <c r="A10" s="119" t="s">
        <v>44</v>
      </c>
      <c r="B10" s="118">
        <f>SUM(B5:B9)</f>
        <v>8510991.012</v>
      </c>
      <c r="C10" s="118">
        <f>SUM(C5:C9)</f>
        <v>8741040.905</v>
      </c>
    </row>
    <row r="11" spans="1:3" ht="15.75" customHeight="1">
      <c r="A11" s="196" t="s">
        <v>45</v>
      </c>
      <c r="B11" s="197"/>
      <c r="C11" s="198"/>
    </row>
    <row r="12" spans="1:3" ht="15.75">
      <c r="A12" s="120" t="s">
        <v>63</v>
      </c>
      <c r="B12" s="29">
        <v>287.1446666666667</v>
      </c>
      <c r="C12" s="29">
        <v>1387.395</v>
      </c>
    </row>
    <row r="13" spans="1:3" ht="15.75">
      <c r="A13" s="121" t="s">
        <v>58</v>
      </c>
      <c r="B13" s="30">
        <v>1189.830333333331</v>
      </c>
      <c r="C13" s="30">
        <v>1149.1576666666617</v>
      </c>
    </row>
    <row r="14" spans="1:3" ht="15.75">
      <c r="A14" s="121" t="s">
        <v>59</v>
      </c>
      <c r="B14" s="30">
        <v>985.0586666666666</v>
      </c>
      <c r="C14" s="30">
        <v>895.3523333333336</v>
      </c>
    </row>
    <row r="15" spans="1:3" ht="15.75">
      <c r="A15" s="121" t="s">
        <v>60</v>
      </c>
      <c r="B15" s="27">
        <v>497.94333333333327</v>
      </c>
      <c r="C15" s="27">
        <v>2150.7093333333332</v>
      </c>
    </row>
    <row r="16" spans="1:3" ht="15.75">
      <c r="A16" s="119" t="s">
        <v>44</v>
      </c>
      <c r="B16" s="129">
        <f>SUM(B12:B15)</f>
        <v>2959.9769999999976</v>
      </c>
      <c r="C16" s="129">
        <f>SUM(C12:C15)</f>
        <v>5582.614333333329</v>
      </c>
    </row>
    <row r="18" spans="1:3" ht="15">
      <c r="A18" s="16"/>
      <c r="B18" s="37"/>
      <c r="C18" s="37"/>
    </row>
    <row r="30" ht="15">
      <c r="C30" s="1"/>
    </row>
  </sheetData>
  <sheetProtection/>
  <mergeCells count="4">
    <mergeCell ref="A11:C11"/>
    <mergeCell ref="A2:A3"/>
    <mergeCell ref="A1:C1"/>
    <mergeCell ref="A4:C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0" sqref="I20"/>
    </sheetView>
  </sheetViews>
  <sheetFormatPr defaultColWidth="9.140625" defaultRowHeight="15"/>
  <cols>
    <col min="1" max="1" width="18.421875" style="0" customWidth="1"/>
    <col min="2" max="2" width="19.28125" style="0" customWidth="1"/>
    <col min="3" max="3" width="20.00390625" style="0" customWidth="1"/>
  </cols>
  <sheetData>
    <row r="1" spans="1:3" ht="18.75" customHeight="1">
      <c r="A1" s="168" t="s">
        <v>65</v>
      </c>
      <c r="B1" s="169"/>
      <c r="C1" s="169"/>
    </row>
    <row r="2" spans="1:3" s="36" customFormat="1" ht="18.75" customHeight="1">
      <c r="A2" s="204"/>
      <c r="B2" s="153">
        <v>2015</v>
      </c>
      <c r="C2" s="157">
        <v>2016</v>
      </c>
    </row>
    <row r="3" spans="1:6" ht="18.75" customHeight="1">
      <c r="A3" s="199"/>
      <c r="B3" s="45" t="s">
        <v>70</v>
      </c>
      <c r="C3" s="46" t="s">
        <v>70</v>
      </c>
      <c r="F3" s="122"/>
    </row>
    <row r="4" spans="1:6" ht="15.75">
      <c r="A4" s="205" t="s">
        <v>47</v>
      </c>
      <c r="B4" s="206"/>
      <c r="C4" s="207"/>
      <c r="F4" s="123"/>
    </row>
    <row r="5" spans="1:6" ht="15.75">
      <c r="A5" s="126" t="s">
        <v>40</v>
      </c>
      <c r="B5" s="15">
        <v>1126717.247</v>
      </c>
      <c r="C5" s="15">
        <v>947948.4030000002</v>
      </c>
      <c r="F5" s="123"/>
    </row>
    <row r="6" spans="1:6" ht="15.75">
      <c r="A6" s="126" t="s">
        <v>41</v>
      </c>
      <c r="B6" s="15">
        <v>504776.7280000001</v>
      </c>
      <c r="C6" s="15">
        <v>430167.42</v>
      </c>
      <c r="F6" s="123"/>
    </row>
    <row r="7" spans="1:6" ht="15.75">
      <c r="A7" s="127" t="s">
        <v>44</v>
      </c>
      <c r="B7" s="118">
        <f>SUM(B5:B6)</f>
        <v>1631493.975</v>
      </c>
      <c r="C7" s="118">
        <f>SUM(C5:C6)</f>
        <v>1378115.823</v>
      </c>
      <c r="F7" s="123"/>
    </row>
    <row r="8" spans="1:6" ht="15.75">
      <c r="A8" s="205" t="s">
        <v>48</v>
      </c>
      <c r="B8" s="206"/>
      <c r="C8" s="207"/>
      <c r="F8" s="124"/>
    </row>
    <row r="9" spans="1:3" ht="15.75">
      <c r="A9" s="121" t="s">
        <v>58</v>
      </c>
      <c r="B9" s="27">
        <v>33.285000000000004</v>
      </c>
      <c r="C9" s="27">
        <v>24.95966666666666</v>
      </c>
    </row>
    <row r="10" spans="1:3" s="36" customFormat="1" ht="15.75">
      <c r="A10" s="121" t="s">
        <v>73</v>
      </c>
      <c r="B10" s="27">
        <v>0</v>
      </c>
      <c r="C10" s="161">
        <v>0.05</v>
      </c>
    </row>
    <row r="11" spans="1:3" ht="15.75">
      <c r="A11" s="121" t="s">
        <v>61</v>
      </c>
      <c r="B11" s="30">
        <v>2.2479999999999998</v>
      </c>
      <c r="C11" s="30">
        <v>1.2173333333333332</v>
      </c>
    </row>
    <row r="12" spans="1:3" ht="15.75">
      <c r="A12" s="121" t="s">
        <v>60</v>
      </c>
      <c r="B12" s="27">
        <v>153.5336666666667</v>
      </c>
      <c r="C12" s="27">
        <v>125.75633333333332</v>
      </c>
    </row>
    <row r="13" spans="1:3" ht="15.75">
      <c r="A13" s="121" t="s">
        <v>62</v>
      </c>
      <c r="B13" s="27">
        <v>4.653666666666666</v>
      </c>
      <c r="C13" s="27">
        <v>4.198666666666666</v>
      </c>
    </row>
    <row r="14" spans="1:3" ht="15.75">
      <c r="A14" s="119" t="s">
        <v>44</v>
      </c>
      <c r="B14" s="128">
        <f>SUM(B9:B13)</f>
        <v>193.72033333333337</v>
      </c>
      <c r="C14" s="129">
        <f>SUM(C9:C13)</f>
        <v>156.182</v>
      </c>
    </row>
    <row r="15" ht="15">
      <c r="A15" s="125"/>
    </row>
  </sheetData>
  <sheetProtection/>
  <mergeCells count="4">
    <mergeCell ref="A2:A3"/>
    <mergeCell ref="A1:C1"/>
    <mergeCell ref="A4:C4"/>
    <mergeCell ref="A8:C8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Исаев Николай Викторович</dc:creator>
  <cp:keywords/>
  <dc:description/>
  <cp:lastModifiedBy>Исаев Николай Викторович</cp:lastModifiedBy>
  <cp:lastPrinted>2014-10-21T05:15:05Z</cp:lastPrinted>
  <dcterms:created xsi:type="dcterms:W3CDTF">2010-04-06T12:01:25Z</dcterms:created>
  <dcterms:modified xsi:type="dcterms:W3CDTF">2016-04-28T08:48:00Z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