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570" windowHeight="9750" tabRatio="773" activeTab="0"/>
  </bookViews>
  <sheets>
    <sheet name="1. Выработка электроэнергии" sheetId="1" r:id="rId1"/>
    <sheet name="2. Отпуск теплоэнергии" sheetId="2" r:id="rId2"/>
    <sheet name="3. УРУТ" sheetId="3" r:id="rId3"/>
    <sheet name="4. КИУМ" sheetId="4" r:id="rId4"/>
    <sheet name="5. Реализация э.э. и мощности" sheetId="5" r:id="rId5"/>
    <sheet name="6. Покупка э.э. и мощности" sheetId="6" r:id="rId6"/>
  </sheets>
  <definedNames/>
  <calcPr fullCalcOnLoad="1"/>
</workbook>
</file>

<file path=xl/sharedStrings.xml><?xml version="1.0" encoding="utf-8"?>
<sst xmlns="http://schemas.openxmlformats.org/spreadsheetml/2006/main" count="149" uniqueCount="77">
  <si>
    <t>Филиал "Невский"</t>
  </si>
  <si>
    <t>Центральная ТЭЦ</t>
  </si>
  <si>
    <t>Нарвская ГЭС-13</t>
  </si>
  <si>
    <t>Каскад Вуоксинских ГЭС</t>
  </si>
  <si>
    <t>Всего по филиалу "Невский"</t>
  </si>
  <si>
    <t>Филиал "Карельский"</t>
  </si>
  <si>
    <t>Петрозаводская ТЭЦ</t>
  </si>
  <si>
    <t>Каскад Выгских ГЭС</t>
  </si>
  <si>
    <t>Каскад Кемских ГЭС</t>
  </si>
  <si>
    <t>Каскад Сунских ГЭС</t>
  </si>
  <si>
    <t>Малые ГЭС</t>
  </si>
  <si>
    <t>Всего по филиалу "Карельский"</t>
  </si>
  <si>
    <t>Филиал "Кольский"</t>
  </si>
  <si>
    <t>Апатитская ТЭЦ</t>
  </si>
  <si>
    <t>Каскад Нивских ГЭС</t>
  </si>
  <si>
    <t>Каскад Пазских ГЭС</t>
  </si>
  <si>
    <t>Каскад Туломских ГЭС</t>
  </si>
  <si>
    <t>Каскад Серебрянских ГЭС</t>
  </si>
  <si>
    <t>Всего по филиалу "Кольский"</t>
  </si>
  <si>
    <t>январь</t>
  </si>
  <si>
    <t>февраль</t>
  </si>
  <si>
    <t>март</t>
  </si>
  <si>
    <t>Каскад Ладожских ГЭС</t>
  </si>
  <si>
    <t>Мурманская ТЭЦ</t>
  </si>
  <si>
    <t>Всего ТГК-1 без учета Мурманской ТЭЦ</t>
  </si>
  <si>
    <t>Всего ТГК-1 с учетом Мурманской ТЭЦ</t>
  </si>
  <si>
    <t>Всего ГЭС</t>
  </si>
  <si>
    <t>Правобережная ТЭЦ-5</t>
  </si>
  <si>
    <t>Василеостровская ТЭЦ-7</t>
  </si>
  <si>
    <t>Дубровская ТЭЦ-8</t>
  </si>
  <si>
    <t>Первомайская ТЭЦ-14</t>
  </si>
  <si>
    <t>Автовская ТЭЦ-15</t>
  </si>
  <si>
    <t>Выборгская ТЭЦ-17</t>
  </si>
  <si>
    <t>Северная ТЭЦ-21</t>
  </si>
  <si>
    <t>Южная ТЭЦ-22</t>
  </si>
  <si>
    <t>Котельные</t>
  </si>
  <si>
    <t>Электрические бойлерные</t>
  </si>
  <si>
    <t>на э/энергию, г/кВтч</t>
  </si>
  <si>
    <t>на тепло, кг/Гкал</t>
  </si>
  <si>
    <t>Дубровская ТЭЦ–8</t>
  </si>
  <si>
    <t>Первомайская ТЭЦ -14</t>
  </si>
  <si>
    <t>В среднем по филиалу "Невский"</t>
  </si>
  <si>
    <t>В среднем по филиалу "Карельский"</t>
  </si>
  <si>
    <t>В среднем по филиалу "Кольский"</t>
  </si>
  <si>
    <t>В среднем по ОАО "ТГК-1"</t>
  </si>
  <si>
    <t>РД</t>
  </si>
  <si>
    <t>РСВ</t>
  </si>
  <si>
    <t>БР</t>
  </si>
  <si>
    <t>Экспорт</t>
  </si>
  <si>
    <t>Розница</t>
  </si>
  <si>
    <t>ИТОГО</t>
  </si>
  <si>
    <t>Реализация мощности (МВт, среднемесячные значения)</t>
  </si>
  <si>
    <t>Всего ТЭС</t>
  </si>
  <si>
    <t>Покупка электроэнергии (тыс. кВт∙ч)</t>
  </si>
  <si>
    <t>Покупка мощности (МВт, среднемесячные значения)</t>
  </si>
  <si>
    <t>Коэффициент использования установленной электрической мощности (КИУМ), %</t>
  </si>
  <si>
    <t>ТЭЦ</t>
  </si>
  <si>
    <t>ГЭС</t>
  </si>
  <si>
    <t>ГЭС+ТЭЦ</t>
  </si>
  <si>
    <t>Филиал «Невский»</t>
  </si>
  <si>
    <t>Филиал «Карельский»</t>
  </si>
  <si>
    <t>Филиал «Кольский»</t>
  </si>
  <si>
    <t>ОАО «ТГК-1»</t>
  </si>
  <si>
    <t>-</t>
  </si>
  <si>
    <t>ДПМ</t>
  </si>
  <si>
    <t>Вынужденные</t>
  </si>
  <si>
    <t>КОМ</t>
  </si>
  <si>
    <t xml:space="preserve">Вынужденные </t>
  </si>
  <si>
    <t>ГЭС/АЭС</t>
  </si>
  <si>
    <t xml:space="preserve">РД </t>
  </si>
  <si>
    <t xml:space="preserve">Реализация электроэнергии и мощности </t>
  </si>
  <si>
    <t xml:space="preserve">Покупка электроэнергии и мощности </t>
  </si>
  <si>
    <t>Выработка электрической энергии станциями ОАО "ТГК-1", тыс. кВт∙ч</t>
  </si>
  <si>
    <t>Отпуск тепловой энергии станциями ОАО "ТГК-1", Гкал</t>
  </si>
  <si>
    <t>Удельный расход условного топлива на отпуск электрической и тепловой энергии</t>
  </si>
  <si>
    <t>Реализация электроэнергии (тыс. кВт∙ч)</t>
  </si>
  <si>
    <t>1 кв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</si>
</sst>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&quot;р.&quot;"/>
    <numFmt numFmtId="179" formatCode="0.0%"/>
    <numFmt numFmtId="180" formatCode="0.000"/>
    <numFmt numFmtId="181" formatCode="#,##0.000"/>
    <numFmt numFmtId="182" formatCode="0.0000"/>
    <numFmt numFmtId="183" formatCode="_-* #,##0.00_-;\-* #,##0.00_-;_-* &quot;-&quot;??_-;_-@_-"/>
    <numFmt numFmtId="184" formatCode="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0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color indexed="12"/>
      <name val="Arial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Times New Roman Cyr"/>
      <family val="0"/>
    </font>
    <font>
      <sz val="9"/>
      <name val="Tahoma"/>
      <family val="2"/>
    </font>
    <font>
      <b/>
      <sz val="14"/>
      <color indexed="9"/>
      <name val="Calibri"/>
      <family val="2"/>
    </font>
    <font>
      <sz val="12"/>
      <color indexed="9"/>
      <name val="Calibri"/>
      <family val="2"/>
    </font>
    <font>
      <i/>
      <sz val="12"/>
      <color indexed="9"/>
      <name val="Calibri"/>
      <family val="2"/>
    </font>
    <font>
      <b/>
      <sz val="14"/>
      <color indexed="8"/>
      <name val="Calibri"/>
      <family val="2"/>
    </font>
    <font>
      <b/>
      <i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/>
      <top/>
      <bottom/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>
        <color theme="0"/>
      </top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 style="medium"/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>
        <color theme="0"/>
      </left>
      <right style="thin"/>
      <top>
        <color indexed="63"/>
      </top>
      <bottom style="thin"/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/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</borders>
  <cellStyleXfs count="8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15" fillId="0" borderId="0" applyFont="0" applyFill="0" applyBorder="0" applyAlignment="0" applyProtection="0"/>
    <xf numFmtId="0" fontId="15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" fillId="0" borderId="0">
      <alignment/>
      <protection/>
    </xf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" fontId="18" fillId="32" borderId="0" applyBorder="0">
      <alignment horizontal="right"/>
      <protection/>
    </xf>
    <xf numFmtId="0" fontId="57" fillId="33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3" fontId="6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0" fontId="13" fillId="0" borderId="0" xfId="0" applyFont="1" applyAlignment="1">
      <alignment/>
    </xf>
    <xf numFmtId="172" fontId="6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wrapText="1"/>
    </xf>
    <xf numFmtId="3" fontId="6" fillId="0" borderId="12" xfId="67" applyNumberFormat="1" applyFont="1" applyFill="1" applyBorder="1">
      <alignment/>
      <protection/>
    </xf>
    <xf numFmtId="3" fontId="6" fillId="0" borderId="0" xfId="67" applyNumberFormat="1" applyFont="1" applyFill="1" applyBorder="1">
      <alignment/>
      <protection/>
    </xf>
    <xf numFmtId="3" fontId="6" fillId="0" borderId="11" xfId="67" applyNumberFormat="1" applyFont="1" applyFill="1" applyBorder="1">
      <alignment/>
      <protection/>
    </xf>
    <xf numFmtId="3" fontId="3" fillId="20" borderId="16" xfId="35" applyNumberFormat="1" applyFont="1" applyBorder="1" applyAlignment="1">
      <alignment/>
    </xf>
    <xf numFmtId="172" fontId="6" fillId="0" borderId="16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vertical="center"/>
    </xf>
    <xf numFmtId="173" fontId="0" fillId="0" borderId="0" xfId="0" applyNumberFormat="1" applyAlignment="1">
      <alignment/>
    </xf>
    <xf numFmtId="173" fontId="0" fillId="0" borderId="14" xfId="0" applyNumberFormat="1" applyFont="1" applyBorder="1" applyAlignment="1">
      <alignment vertical="center"/>
    </xf>
    <xf numFmtId="173" fontId="6" fillId="0" borderId="15" xfId="0" applyNumberFormat="1" applyFont="1" applyBorder="1" applyAlignment="1">
      <alignment horizontal="right" vertical="center"/>
    </xf>
    <xf numFmtId="172" fontId="0" fillId="0" borderId="0" xfId="0" applyNumberFormat="1" applyAlignment="1">
      <alignment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0" fillId="0" borderId="0" xfId="0" applyAlignment="1">
      <alignment/>
    </xf>
    <xf numFmtId="173" fontId="13" fillId="0" borderId="0" xfId="0" applyNumberFormat="1" applyFont="1" applyAlignment="1">
      <alignment/>
    </xf>
    <xf numFmtId="3" fontId="6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wrapText="1"/>
    </xf>
    <xf numFmtId="3" fontId="6" fillId="0" borderId="14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179" fontId="0" fillId="0" borderId="0" xfId="72" applyNumberFormat="1" applyFont="1" applyAlignment="1">
      <alignment/>
    </xf>
    <xf numFmtId="0" fontId="3" fillId="20" borderId="22" xfId="35" applyFont="1" applyBorder="1" applyAlignment="1">
      <alignment horizontal="center" vertical="center"/>
    </xf>
    <xf numFmtId="0" fontId="8" fillId="20" borderId="23" xfId="35" applyFont="1" applyBorder="1" applyAlignment="1">
      <alignment horizontal="center" vertical="center" wrapText="1"/>
    </xf>
    <xf numFmtId="0" fontId="19" fillId="20" borderId="24" xfId="35" applyFont="1" applyBorder="1" applyAlignment="1">
      <alignment vertical="center" wrapText="1"/>
    </xf>
    <xf numFmtId="0" fontId="3" fillId="20" borderId="23" xfId="35" applyFont="1" applyBorder="1" applyAlignment="1">
      <alignment horizontal="center" vertical="center"/>
    </xf>
    <xf numFmtId="0" fontId="3" fillId="20" borderId="25" xfId="35" applyFont="1" applyBorder="1" applyAlignment="1">
      <alignment horizontal="center" vertical="center"/>
    </xf>
    <xf numFmtId="0" fontId="8" fillId="20" borderId="25" xfId="35" applyFont="1" applyBorder="1" applyAlignment="1">
      <alignment horizontal="center" vertical="center" wrapText="1"/>
    </xf>
    <xf numFmtId="0" fontId="3" fillId="20" borderId="20" xfId="35" applyFont="1" applyBorder="1" applyAlignment="1">
      <alignment horizontal="left" vertical="center" wrapText="1"/>
    </xf>
    <xf numFmtId="4" fontId="0" fillId="0" borderId="26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3" fillId="20" borderId="28" xfId="35" applyFont="1" applyBorder="1" applyAlignment="1">
      <alignment horizontal="left" vertical="center" wrapText="1"/>
    </xf>
    <xf numFmtId="3" fontId="7" fillId="0" borderId="20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 wrapText="1"/>
    </xf>
    <xf numFmtId="3" fontId="3" fillId="20" borderId="12" xfId="35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2" xfId="0" applyFill="1" applyBorder="1" applyAlignment="1">
      <alignment/>
    </xf>
    <xf numFmtId="3" fontId="6" fillId="34" borderId="33" xfId="0" applyNumberFormat="1" applyFont="1" applyFill="1" applyBorder="1" applyAlignment="1">
      <alignment/>
    </xf>
    <xf numFmtId="3" fontId="6" fillId="34" borderId="34" xfId="0" applyNumberFormat="1" applyFont="1" applyFill="1" applyBorder="1" applyAlignment="1">
      <alignment/>
    </xf>
    <xf numFmtId="3" fontId="7" fillId="34" borderId="28" xfId="0" applyNumberFormat="1" applyFont="1" applyFill="1" applyBorder="1" applyAlignment="1">
      <alignment/>
    </xf>
    <xf numFmtId="3" fontId="6" fillId="34" borderId="28" xfId="0" applyNumberFormat="1" applyFont="1" applyFill="1" applyBorder="1" applyAlignment="1">
      <alignment/>
    </xf>
    <xf numFmtId="3" fontId="7" fillId="34" borderId="28" xfId="0" applyNumberFormat="1" applyFont="1" applyFill="1" applyBorder="1" applyAlignment="1">
      <alignment wrapText="1"/>
    </xf>
    <xf numFmtId="3" fontId="7" fillId="34" borderId="35" xfId="0" applyNumberFormat="1" applyFont="1" applyFill="1" applyBorder="1" applyAlignment="1">
      <alignment wrapText="1"/>
    </xf>
    <xf numFmtId="3" fontId="6" fillId="34" borderId="33" xfId="0" applyNumberFormat="1" applyFont="1" applyFill="1" applyBorder="1" applyAlignment="1">
      <alignment/>
    </xf>
    <xf numFmtId="3" fontId="6" fillId="34" borderId="34" xfId="0" applyNumberFormat="1" applyFont="1" applyFill="1" applyBorder="1" applyAlignment="1">
      <alignment/>
    </xf>
    <xf numFmtId="3" fontId="6" fillId="34" borderId="28" xfId="0" applyNumberFormat="1" applyFont="1" applyFill="1" applyBorder="1" applyAlignment="1">
      <alignment/>
    </xf>
    <xf numFmtId="3" fontId="6" fillId="34" borderId="3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3" fontId="6" fillId="34" borderId="40" xfId="0" applyNumberFormat="1" applyFont="1" applyFill="1" applyBorder="1" applyAlignment="1">
      <alignment/>
    </xf>
    <xf numFmtId="3" fontId="6" fillId="34" borderId="35" xfId="0" applyNumberFormat="1" applyFont="1" applyFill="1" applyBorder="1" applyAlignment="1">
      <alignment/>
    </xf>
    <xf numFmtId="3" fontId="7" fillId="34" borderId="41" xfId="0" applyNumberFormat="1" applyFont="1" applyFill="1" applyBorder="1" applyAlignment="1">
      <alignment wrapText="1"/>
    </xf>
    <xf numFmtId="3" fontId="7" fillId="34" borderId="42" xfId="0" applyNumberFormat="1" applyFont="1" applyFill="1" applyBorder="1" applyAlignment="1">
      <alignment wrapText="1"/>
    </xf>
    <xf numFmtId="4" fontId="7" fillId="34" borderId="13" xfId="0" applyNumberFormat="1" applyFont="1" applyFill="1" applyBorder="1" applyAlignment="1">
      <alignment horizontal="center"/>
    </xf>
    <xf numFmtId="4" fontId="7" fillId="34" borderId="32" xfId="0" applyNumberFormat="1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 horizontal="center" wrapText="1"/>
    </xf>
    <xf numFmtId="172" fontId="7" fillId="34" borderId="17" xfId="0" applyNumberFormat="1" applyFont="1" applyFill="1" applyBorder="1" applyAlignment="1">
      <alignment horizontal="center" wrapText="1"/>
    </xf>
    <xf numFmtId="0" fontId="12" fillId="0" borderId="43" xfId="0" applyFont="1" applyBorder="1" applyAlignment="1">
      <alignment horizontal="justify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0" fillId="20" borderId="24" xfId="35" applyFont="1" applyBorder="1" applyAlignment="1">
      <alignment horizontal="left" vertical="center"/>
    </xf>
    <xf numFmtId="0" fontId="20" fillId="20" borderId="33" xfId="35" applyFont="1" applyBorder="1" applyAlignment="1">
      <alignment horizontal="left" vertical="center"/>
    </xf>
    <xf numFmtId="0" fontId="20" fillId="20" borderId="34" xfId="35" applyFont="1" applyBorder="1" applyAlignment="1">
      <alignment horizontal="left" vertical="center"/>
    </xf>
    <xf numFmtId="0" fontId="20" fillId="20" borderId="35" xfId="35" applyFont="1" applyBorder="1" applyAlignment="1">
      <alignment horizontal="left" vertical="center"/>
    </xf>
    <xf numFmtId="0" fontId="21" fillId="20" borderId="28" xfId="35" applyFont="1" applyBorder="1" applyAlignment="1">
      <alignment horizontal="left" vertical="center"/>
    </xf>
    <xf numFmtId="0" fontId="20" fillId="20" borderId="40" xfId="35" applyFont="1" applyBorder="1" applyAlignment="1">
      <alignment horizontal="left" vertical="center"/>
    </xf>
    <xf numFmtId="0" fontId="21" fillId="20" borderId="41" xfId="35" applyFont="1" applyBorder="1" applyAlignment="1">
      <alignment horizontal="left" vertical="center"/>
    </xf>
    <xf numFmtId="0" fontId="22" fillId="0" borderId="19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0" fillId="20" borderId="44" xfId="35" applyFont="1" applyBorder="1" applyAlignment="1">
      <alignment horizontal="left" vertical="center"/>
    </xf>
    <xf numFmtId="0" fontId="20" fillId="20" borderId="29" xfId="35" applyFont="1" applyBorder="1" applyAlignment="1">
      <alignment horizontal="left" vertical="center"/>
    </xf>
    <xf numFmtId="0" fontId="3" fillId="20" borderId="41" xfId="35" applyFont="1" applyBorder="1" applyAlignment="1">
      <alignment horizontal="left" vertical="center" wrapText="1"/>
    </xf>
    <xf numFmtId="0" fontId="22" fillId="0" borderId="45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23" fillId="20" borderId="20" xfId="35" applyFont="1" applyBorder="1" applyAlignment="1">
      <alignment horizontal="left" vertical="center"/>
    </xf>
    <xf numFmtId="0" fontId="20" fillId="20" borderId="20" xfId="35" applyFont="1" applyBorder="1" applyAlignment="1">
      <alignment horizontal="left" vertical="center"/>
    </xf>
    <xf numFmtId="0" fontId="3" fillId="0" borderId="46" xfId="35" applyFont="1" applyFill="1" applyBorder="1" applyAlignment="1">
      <alignment/>
    </xf>
    <xf numFmtId="0" fontId="3" fillId="0" borderId="47" xfId="35" applyFont="1" applyFill="1" applyBorder="1" applyAlignment="1">
      <alignment/>
    </xf>
    <xf numFmtId="0" fontId="3" fillId="20" borderId="48" xfId="35" applyFont="1" applyBorder="1" applyAlignment="1">
      <alignment horizontal="right"/>
    </xf>
    <xf numFmtId="3" fontId="3" fillId="20" borderId="49" xfId="35" applyNumberFormat="1" applyFont="1" applyBorder="1" applyAlignment="1">
      <alignment/>
    </xf>
    <xf numFmtId="0" fontId="3" fillId="20" borderId="50" xfId="35" applyFont="1" applyBorder="1" applyAlignment="1">
      <alignment horizontal="right"/>
    </xf>
    <xf numFmtId="3" fontId="3" fillId="20" borderId="51" xfId="35" applyNumberFormat="1" applyFont="1" applyBorder="1" applyAlignment="1">
      <alignment/>
    </xf>
    <xf numFmtId="3" fontId="10" fillId="34" borderId="17" xfId="0" applyNumberFormat="1" applyFont="1" applyFill="1" applyBorder="1" applyAlignment="1">
      <alignment vertical="center"/>
    </xf>
    <xf numFmtId="0" fontId="3" fillId="20" borderId="52" xfId="35" applyFont="1" applyBorder="1" applyAlignment="1">
      <alignment vertical="center"/>
    </xf>
    <xf numFmtId="0" fontId="58" fillId="20" borderId="33" xfId="35" applyFont="1" applyBorder="1" applyAlignment="1">
      <alignment vertical="center"/>
    </xf>
    <xf numFmtId="0" fontId="58" fillId="20" borderId="34" xfId="35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2" xfId="0" applyBorder="1" applyAlignment="1">
      <alignment/>
    </xf>
    <xf numFmtId="0" fontId="58" fillId="20" borderId="34" xfId="35" applyFont="1" applyBorder="1" applyAlignment="1">
      <alignment horizontal="left" vertical="center"/>
    </xf>
    <xf numFmtId="0" fontId="3" fillId="20" borderId="52" xfId="35" applyFont="1" applyBorder="1" applyAlignment="1">
      <alignment horizontal="left" vertical="center"/>
    </xf>
    <xf numFmtId="173" fontId="10" fillId="34" borderId="40" xfId="0" applyNumberFormat="1" applyFont="1" applyFill="1" applyBorder="1" applyAlignment="1">
      <alignment vertical="center"/>
    </xf>
    <xf numFmtId="173" fontId="10" fillId="34" borderId="17" xfId="0" applyNumberFormat="1" applyFont="1" applyFill="1" applyBorder="1" applyAlignment="1">
      <alignment vertical="center"/>
    </xf>
    <xf numFmtId="3" fontId="6" fillId="35" borderId="13" xfId="0" applyNumberFormat="1" applyFont="1" applyFill="1" applyBorder="1" applyAlignment="1">
      <alignment/>
    </xf>
    <xf numFmtId="0" fontId="3" fillId="20" borderId="54" xfId="35" applyFont="1" applyBorder="1" applyAlignment="1">
      <alignment horizontal="center" vertical="center"/>
    </xf>
    <xf numFmtId="0" fontId="3" fillId="0" borderId="55" xfId="35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 wrapText="1"/>
    </xf>
    <xf numFmtId="0" fontId="3" fillId="20" borderId="56" xfId="35" applyFont="1" applyBorder="1" applyAlignment="1">
      <alignment horizontal="center" vertical="center"/>
    </xf>
    <xf numFmtId="0" fontId="3" fillId="20" borderId="57" xfId="35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58" fillId="20" borderId="42" xfId="35" applyFont="1" applyBorder="1" applyAlignment="1">
      <alignment/>
    </xf>
    <xf numFmtId="0" fontId="3" fillId="20" borderId="60" xfId="35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20" borderId="20" xfId="35" applyFont="1" applyBorder="1" applyAlignment="1">
      <alignment horizontal="left" vertical="center"/>
    </xf>
    <xf numFmtId="4" fontId="0" fillId="34" borderId="13" xfId="0" applyNumberFormat="1" applyFont="1" applyFill="1" applyBorder="1" applyAlignment="1">
      <alignment horizontal="center" vertical="center"/>
    </xf>
    <xf numFmtId="4" fontId="0" fillId="34" borderId="32" xfId="0" applyNumberFormat="1" applyFont="1" applyFill="1" applyBorder="1" applyAlignment="1">
      <alignment horizontal="center" vertical="center"/>
    </xf>
    <xf numFmtId="4" fontId="6" fillId="34" borderId="32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 horizontal="center"/>
    </xf>
    <xf numFmtId="0" fontId="3" fillId="20" borderId="61" xfId="35" applyFont="1" applyBorder="1" applyAlignment="1">
      <alignment horizontal="center" vertical="center"/>
    </xf>
    <xf numFmtId="0" fontId="3" fillId="20" borderId="62" xfId="35" applyFont="1" applyBorder="1" applyAlignment="1">
      <alignment horizontal="center" vertical="center" wrapText="1"/>
    </xf>
    <xf numFmtId="0" fontId="3" fillId="20" borderId="63" xfId="35" applyFont="1" applyBorder="1" applyAlignment="1">
      <alignment horizontal="center" vertical="center" wrapText="1"/>
    </xf>
    <xf numFmtId="3" fontId="3" fillId="20" borderId="64" xfId="35" applyNumberFormat="1" applyFont="1" applyBorder="1" applyAlignment="1">
      <alignment/>
    </xf>
    <xf numFmtId="3" fontId="3" fillId="20" borderId="65" xfId="35" applyNumberFormat="1" applyFont="1" applyBorder="1" applyAlignment="1">
      <alignment/>
    </xf>
    <xf numFmtId="0" fontId="3" fillId="20" borderId="66" xfId="35" applyFont="1" applyBorder="1" applyAlignment="1">
      <alignment horizontal="center" vertical="center" wrapText="1"/>
    </xf>
    <xf numFmtId="0" fontId="3" fillId="20" borderId="67" xfId="35" applyFont="1" applyBorder="1" applyAlignment="1">
      <alignment horizontal="center" vertical="center" wrapText="1"/>
    </xf>
    <xf numFmtId="172" fontId="6" fillId="35" borderId="16" xfId="0" applyNumberFormat="1" applyFont="1" applyFill="1" applyBorder="1" applyAlignment="1">
      <alignment horizontal="center" wrapText="1"/>
    </xf>
    <xf numFmtId="0" fontId="2" fillId="20" borderId="62" xfId="35" applyFont="1" applyBorder="1" applyAlignment="1">
      <alignment horizontal="center" vertical="center"/>
    </xf>
    <xf numFmtId="0" fontId="2" fillId="20" borderId="68" xfId="35" applyFont="1" applyBorder="1" applyAlignment="1">
      <alignment horizontal="center" vertical="center"/>
    </xf>
    <xf numFmtId="0" fontId="40" fillId="20" borderId="69" xfId="35" applyBorder="1" applyAlignment="1">
      <alignment horizontal="center"/>
    </xf>
    <xf numFmtId="0" fontId="40" fillId="20" borderId="70" xfId="35" applyBorder="1" applyAlignment="1">
      <alignment horizontal="center"/>
    </xf>
    <xf numFmtId="0" fontId="2" fillId="20" borderId="71" xfId="35" applyFont="1" applyBorder="1" applyAlignment="1">
      <alignment horizontal="center" vertical="center"/>
    </xf>
    <xf numFmtId="0" fontId="2" fillId="20" borderId="72" xfId="35" applyFont="1" applyBorder="1" applyAlignment="1">
      <alignment horizontal="center" vertical="center"/>
    </xf>
    <xf numFmtId="0" fontId="2" fillId="20" borderId="73" xfId="35" applyFont="1" applyBorder="1" applyAlignment="1">
      <alignment horizontal="center" vertical="center"/>
    </xf>
    <xf numFmtId="0" fontId="2" fillId="20" borderId="63" xfId="35" applyFont="1" applyBorder="1" applyAlignment="1">
      <alignment horizontal="center" vertical="center"/>
    </xf>
    <xf numFmtId="0" fontId="2" fillId="20" borderId="74" xfId="35" applyFont="1" applyBorder="1" applyAlignment="1">
      <alignment horizontal="center" vertical="center"/>
    </xf>
    <xf numFmtId="0" fontId="2" fillId="20" borderId="75" xfId="35" applyFont="1" applyBorder="1" applyAlignment="1">
      <alignment horizontal="center" vertical="center"/>
    </xf>
    <xf numFmtId="0" fontId="2" fillId="20" borderId="76" xfId="35" applyFont="1" applyBorder="1" applyAlignment="1">
      <alignment horizontal="center"/>
    </xf>
    <xf numFmtId="0" fontId="2" fillId="20" borderId="69" xfId="35" applyFont="1" applyBorder="1" applyAlignment="1">
      <alignment horizontal="center"/>
    </xf>
    <xf numFmtId="0" fontId="19" fillId="20" borderId="71" xfId="35" applyFont="1" applyBorder="1" applyAlignment="1">
      <alignment horizontal="center" vertical="center" wrapText="1"/>
    </xf>
    <xf numFmtId="0" fontId="19" fillId="20" borderId="72" xfId="35" applyFont="1" applyBorder="1" applyAlignment="1">
      <alignment horizontal="center" vertical="center" wrapText="1"/>
    </xf>
    <xf numFmtId="0" fontId="19" fillId="20" borderId="73" xfId="35" applyFont="1" applyBorder="1" applyAlignment="1">
      <alignment horizontal="center" vertical="center" wrapText="1"/>
    </xf>
    <xf numFmtId="0" fontId="19" fillId="20" borderId="63" xfId="35" applyFont="1" applyBorder="1" applyAlignment="1">
      <alignment horizontal="center"/>
    </xf>
    <xf numFmtId="0" fontId="19" fillId="20" borderId="74" xfId="35" applyFont="1" applyBorder="1" applyAlignment="1">
      <alignment horizontal="center"/>
    </xf>
    <xf numFmtId="0" fontId="19" fillId="20" borderId="63" xfId="35" applyFont="1" applyBorder="1" applyAlignment="1">
      <alignment horizontal="center" vertical="center" wrapText="1"/>
    </xf>
    <xf numFmtId="0" fontId="19" fillId="20" borderId="75" xfId="35" applyFont="1" applyBorder="1" applyAlignment="1">
      <alignment horizontal="center" vertical="center" wrapText="1"/>
    </xf>
    <xf numFmtId="0" fontId="19" fillId="20" borderId="22" xfId="35" applyFont="1" applyBorder="1" applyAlignment="1">
      <alignment horizontal="center"/>
    </xf>
    <xf numFmtId="0" fontId="19" fillId="20" borderId="67" xfId="35" applyFont="1" applyBorder="1" applyAlignment="1">
      <alignment horizontal="center"/>
    </xf>
    <xf numFmtId="0" fontId="9" fillId="36" borderId="36" xfId="35" applyFont="1" applyFill="1" applyBorder="1" applyAlignment="1">
      <alignment horizontal="left" vertical="center"/>
    </xf>
    <xf numFmtId="0" fontId="9" fillId="36" borderId="26" xfId="35" applyFont="1" applyFill="1" applyBorder="1" applyAlignment="1">
      <alignment horizontal="left" vertical="center"/>
    </xf>
    <xf numFmtId="0" fontId="9" fillId="36" borderId="27" xfId="35" applyFont="1" applyFill="1" applyBorder="1" applyAlignment="1">
      <alignment horizontal="left" vertical="center"/>
    </xf>
    <xf numFmtId="0" fontId="9" fillId="36" borderId="19" xfId="35" applyFont="1" applyFill="1" applyBorder="1" applyAlignment="1">
      <alignment horizontal="left" vertical="center"/>
    </xf>
    <xf numFmtId="0" fontId="9" fillId="36" borderId="10" xfId="35" applyFont="1" applyFill="1" applyBorder="1" applyAlignment="1">
      <alignment horizontal="left" vertical="center"/>
    </xf>
    <xf numFmtId="0" fontId="9" fillId="36" borderId="17" xfId="35" applyFont="1" applyFill="1" applyBorder="1" applyAlignment="1">
      <alignment horizontal="left" vertical="center"/>
    </xf>
    <xf numFmtId="0" fontId="3" fillId="20" borderId="63" xfId="35" applyFont="1" applyBorder="1" applyAlignment="1">
      <alignment horizontal="center" wrapText="1"/>
    </xf>
    <xf numFmtId="0" fontId="3" fillId="20" borderId="74" xfId="35" applyFont="1" applyBorder="1" applyAlignment="1">
      <alignment horizontal="center" wrapText="1"/>
    </xf>
    <xf numFmtId="0" fontId="3" fillId="20" borderId="75" xfId="35" applyFont="1" applyBorder="1" applyAlignment="1">
      <alignment horizontal="center" wrapText="1"/>
    </xf>
    <xf numFmtId="0" fontId="19" fillId="20" borderId="71" xfId="35" applyFont="1" applyBorder="1" applyAlignment="1">
      <alignment horizontal="center" wrapText="1"/>
    </xf>
    <xf numFmtId="0" fontId="19" fillId="20" borderId="72" xfId="35" applyFont="1" applyBorder="1" applyAlignment="1">
      <alignment horizontal="center" wrapText="1"/>
    </xf>
    <xf numFmtId="0" fontId="19" fillId="20" borderId="73" xfId="35" applyFont="1" applyBorder="1" applyAlignment="1">
      <alignment horizontal="center" wrapText="1"/>
    </xf>
    <xf numFmtId="0" fontId="19" fillId="20" borderId="77" xfId="35" applyFont="1" applyBorder="1" applyAlignment="1">
      <alignment horizontal="center" wrapText="1"/>
    </xf>
    <xf numFmtId="0" fontId="19" fillId="20" borderId="78" xfId="35" applyFont="1" applyBorder="1" applyAlignment="1">
      <alignment horizontal="center" wrapText="1"/>
    </xf>
    <xf numFmtId="0" fontId="3" fillId="20" borderId="61" xfId="35" applyFont="1" applyBorder="1" applyAlignment="1">
      <alignment horizontal="center" vertical="center"/>
    </xf>
    <xf numFmtId="0" fontId="3" fillId="20" borderId="56" xfId="35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9" fillId="20" borderId="69" xfId="35" applyFont="1" applyBorder="1" applyAlignment="1">
      <alignment horizontal="center" vertical="center" wrapText="1"/>
    </xf>
    <xf numFmtId="0" fontId="19" fillId="20" borderId="50" xfId="35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9" fillId="20" borderId="76" xfId="35" applyFont="1" applyBorder="1" applyAlignment="1">
      <alignment horizontal="center" vertical="center" wrapText="1"/>
    </xf>
    <xf numFmtId="0" fontId="19" fillId="20" borderId="44" xfId="35" applyFont="1" applyBorder="1" applyAlignment="1">
      <alignment horizontal="center" vertical="center" wrapText="1"/>
    </xf>
    <xf numFmtId="0" fontId="19" fillId="20" borderId="12" xfId="35" applyFont="1" applyBorder="1" applyAlignment="1">
      <alignment horizontal="center" vertical="center" wrapText="1"/>
    </xf>
    <xf numFmtId="0" fontId="19" fillId="20" borderId="14" xfId="35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Distribution model DTEK v.01" xfId="33"/>
    <cellStyle name="Normal_Sheet1 (2)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Обычный_Лист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Финансовый 2" xfId="78"/>
    <cellStyle name="Финансовый 2 2" xfId="79"/>
    <cellStyle name="Финансовый 3" xfId="80"/>
    <cellStyle name="Финансовый 4" xfId="81"/>
    <cellStyle name="Формула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3" sqref="Q23"/>
    </sheetView>
  </sheetViews>
  <sheetFormatPr defaultColWidth="9.140625" defaultRowHeight="15"/>
  <cols>
    <col min="1" max="1" width="35.421875" style="0" customWidth="1"/>
    <col min="2" max="9" width="11.7109375" style="0" customWidth="1"/>
  </cols>
  <sheetData>
    <row r="1" spans="1:9" ht="21">
      <c r="A1" s="165" t="s">
        <v>72</v>
      </c>
      <c r="B1" s="166"/>
      <c r="C1" s="166"/>
      <c r="D1" s="166"/>
      <c r="E1" s="166"/>
      <c r="F1" s="166"/>
      <c r="G1" s="166"/>
      <c r="H1" s="166"/>
      <c r="I1" s="167"/>
    </row>
    <row r="2" spans="1:9" ht="21">
      <c r="A2" s="163"/>
      <c r="B2" s="161">
        <v>2014</v>
      </c>
      <c r="C2" s="162"/>
      <c r="D2" s="162"/>
      <c r="E2" s="162"/>
      <c r="F2" s="168">
        <v>2015</v>
      </c>
      <c r="G2" s="169"/>
      <c r="H2" s="169"/>
      <c r="I2" s="170"/>
    </row>
    <row r="3" spans="1:9" ht="15.75">
      <c r="A3" s="164"/>
      <c r="B3" s="44" t="s">
        <v>19</v>
      </c>
      <c r="C3" s="44" t="s">
        <v>20</v>
      </c>
      <c r="D3" s="44" t="s">
        <v>21</v>
      </c>
      <c r="E3" s="44" t="s">
        <v>76</v>
      </c>
      <c r="F3" s="133" t="s">
        <v>19</v>
      </c>
      <c r="G3" s="133" t="s">
        <v>20</v>
      </c>
      <c r="H3" s="133" t="s">
        <v>21</v>
      </c>
      <c r="I3" s="139" t="s">
        <v>76</v>
      </c>
    </row>
    <row r="4" spans="1:9" ht="18.75">
      <c r="A4" s="110" t="s">
        <v>0</v>
      </c>
      <c r="B4" s="59"/>
      <c r="C4" s="59"/>
      <c r="D4" s="59"/>
      <c r="E4" s="59"/>
      <c r="F4" s="59"/>
      <c r="G4" s="59"/>
      <c r="H4" s="59"/>
      <c r="I4" s="60"/>
    </row>
    <row r="5" spans="1:9" ht="15.75">
      <c r="A5" s="107" t="s">
        <v>1</v>
      </c>
      <c r="B5" s="22">
        <v>39914.229</v>
      </c>
      <c r="C5" s="22">
        <v>33796.739</v>
      </c>
      <c r="D5" s="7">
        <v>28937.88</v>
      </c>
      <c r="E5" s="68">
        <f>SUM(B5:D5)</f>
        <v>102648.848</v>
      </c>
      <c r="F5" s="22">
        <v>23404.429</v>
      </c>
      <c r="G5" s="22">
        <v>16412.549</v>
      </c>
      <c r="H5" s="7">
        <v>18516.979</v>
      </c>
      <c r="I5" s="68">
        <f>SUM(F5:H5)</f>
        <v>58333.957</v>
      </c>
    </row>
    <row r="6" spans="1:9" ht="15.75">
      <c r="A6" s="98" t="s">
        <v>27</v>
      </c>
      <c r="B6" s="23">
        <v>337316.556</v>
      </c>
      <c r="C6" s="5">
        <v>271960.038</v>
      </c>
      <c r="D6" s="5">
        <v>216073.935</v>
      </c>
      <c r="E6" s="69">
        <f>SUM(B6:D6)</f>
        <v>825350.5290000001</v>
      </c>
      <c r="F6" s="23">
        <v>288883.586</v>
      </c>
      <c r="G6" s="5">
        <v>256622.154</v>
      </c>
      <c r="H6" s="5">
        <v>272879.457</v>
      </c>
      <c r="I6" s="69">
        <f>SUM(F6:H6)</f>
        <v>818385.1969999999</v>
      </c>
    </row>
    <row r="7" spans="1:9" ht="15.75">
      <c r="A7" s="98" t="s">
        <v>28</v>
      </c>
      <c r="B7" s="23">
        <v>95403.785</v>
      </c>
      <c r="C7" s="23">
        <v>87315.03</v>
      </c>
      <c r="D7" s="5">
        <v>92960.086</v>
      </c>
      <c r="E7" s="69">
        <f aca="true" t="shared" si="0" ref="E7:E16">SUM(B7:D7)</f>
        <v>275678.901</v>
      </c>
      <c r="F7" s="23">
        <v>100262.862</v>
      </c>
      <c r="G7" s="23">
        <v>88043.293</v>
      </c>
      <c r="H7" s="5">
        <v>91376.517</v>
      </c>
      <c r="I7" s="69">
        <f aca="true" t="shared" si="1" ref="I7:I16">SUM(F7:H7)</f>
        <v>279682.672</v>
      </c>
    </row>
    <row r="8" spans="1:9" ht="15.75">
      <c r="A8" s="98" t="s">
        <v>29</v>
      </c>
      <c r="B8" s="23">
        <v>18171.364</v>
      </c>
      <c r="C8" s="23">
        <v>12647.708</v>
      </c>
      <c r="D8" s="5">
        <v>12752.648</v>
      </c>
      <c r="E8" s="69">
        <f t="shared" si="0"/>
        <v>43571.72</v>
      </c>
      <c r="F8" s="23">
        <v>0</v>
      </c>
      <c r="G8" s="23">
        <v>902.489</v>
      </c>
      <c r="H8" s="5">
        <v>0</v>
      </c>
      <c r="I8" s="69">
        <f t="shared" si="1"/>
        <v>902.489</v>
      </c>
    </row>
    <row r="9" spans="1:9" ht="15.75">
      <c r="A9" s="98" t="s">
        <v>30</v>
      </c>
      <c r="B9" s="23">
        <v>204180.267</v>
      </c>
      <c r="C9" s="23">
        <v>216982.347</v>
      </c>
      <c r="D9" s="5">
        <v>195297.859</v>
      </c>
      <c r="E9" s="69">
        <f t="shared" si="0"/>
        <v>616460.473</v>
      </c>
      <c r="F9" s="23">
        <v>208333.584</v>
      </c>
      <c r="G9" s="23">
        <v>182954.746</v>
      </c>
      <c r="H9" s="5">
        <v>149242.196</v>
      </c>
      <c r="I9" s="69">
        <f t="shared" si="1"/>
        <v>540530.5260000001</v>
      </c>
    </row>
    <row r="10" spans="1:9" ht="15.75">
      <c r="A10" s="98" t="s">
        <v>31</v>
      </c>
      <c r="B10" s="23">
        <v>139774.437</v>
      </c>
      <c r="C10" s="23">
        <v>137054.913</v>
      </c>
      <c r="D10" s="5">
        <v>120163.916</v>
      </c>
      <c r="E10" s="69">
        <f t="shared" si="0"/>
        <v>396993.26599999995</v>
      </c>
      <c r="F10" s="23">
        <v>144364.474</v>
      </c>
      <c r="G10" s="23">
        <v>130002.158</v>
      </c>
      <c r="H10" s="5">
        <v>132891.245</v>
      </c>
      <c r="I10" s="69">
        <f t="shared" si="1"/>
        <v>407257.877</v>
      </c>
    </row>
    <row r="11" spans="1:9" ht="15.75">
      <c r="A11" s="98" t="s">
        <v>32</v>
      </c>
      <c r="B11" s="23">
        <v>89466.682</v>
      </c>
      <c r="C11" s="23">
        <v>83138.249</v>
      </c>
      <c r="D11" s="5">
        <v>77640.96</v>
      </c>
      <c r="E11" s="69">
        <f t="shared" si="0"/>
        <v>250245.891</v>
      </c>
      <c r="F11" s="23">
        <v>90186.147</v>
      </c>
      <c r="G11" s="23">
        <v>76354.45</v>
      </c>
      <c r="H11" s="5">
        <v>74609.97</v>
      </c>
      <c r="I11" s="69">
        <f t="shared" si="1"/>
        <v>241150.567</v>
      </c>
    </row>
    <row r="12" spans="1:9" ht="15.75">
      <c r="A12" s="98" t="s">
        <v>33</v>
      </c>
      <c r="B12" s="23">
        <v>240726.656</v>
      </c>
      <c r="C12" s="23">
        <v>194610.376</v>
      </c>
      <c r="D12" s="5">
        <v>193417.656</v>
      </c>
      <c r="E12" s="69">
        <f t="shared" si="0"/>
        <v>628754.688</v>
      </c>
      <c r="F12" s="23">
        <v>224950.32</v>
      </c>
      <c r="G12" s="23">
        <v>178352.68</v>
      </c>
      <c r="H12" s="5">
        <v>188963.84</v>
      </c>
      <c r="I12" s="69">
        <f t="shared" si="1"/>
        <v>592266.84</v>
      </c>
    </row>
    <row r="13" spans="1:9" ht="15.75">
      <c r="A13" s="98" t="s">
        <v>34</v>
      </c>
      <c r="B13" s="23">
        <v>523809.977</v>
      </c>
      <c r="C13" s="23">
        <v>325189.7</v>
      </c>
      <c r="D13" s="5">
        <v>283674.367</v>
      </c>
      <c r="E13" s="69">
        <f t="shared" si="0"/>
        <v>1132674.044</v>
      </c>
      <c r="F13" s="23">
        <v>431355.772</v>
      </c>
      <c r="G13" s="23">
        <v>397326.784</v>
      </c>
      <c r="H13" s="5">
        <v>444187.514</v>
      </c>
      <c r="I13" s="69">
        <f t="shared" si="1"/>
        <v>1272870.07</v>
      </c>
    </row>
    <row r="14" spans="1:9" ht="15.75">
      <c r="A14" s="98" t="s">
        <v>2</v>
      </c>
      <c r="B14" s="23">
        <v>50983.104</v>
      </c>
      <c r="C14" s="23">
        <v>43484.157</v>
      </c>
      <c r="D14" s="5">
        <v>56766.495</v>
      </c>
      <c r="E14" s="69">
        <f t="shared" si="0"/>
        <v>151233.756</v>
      </c>
      <c r="F14" s="23">
        <v>37696.824</v>
      </c>
      <c r="G14" s="23">
        <v>44651.373</v>
      </c>
      <c r="H14" s="5">
        <v>58539.279</v>
      </c>
      <c r="I14" s="69">
        <f t="shared" si="1"/>
        <v>140887.476</v>
      </c>
    </row>
    <row r="15" spans="1:9" ht="15.75">
      <c r="A15" s="98" t="s">
        <v>3</v>
      </c>
      <c r="B15" s="23">
        <v>139711.794</v>
      </c>
      <c r="C15" s="23">
        <v>128704.237</v>
      </c>
      <c r="D15" s="5">
        <v>140810.743</v>
      </c>
      <c r="E15" s="69">
        <f t="shared" si="0"/>
        <v>409226.774</v>
      </c>
      <c r="F15" s="23">
        <v>108380.984</v>
      </c>
      <c r="G15" s="23">
        <v>100299.425</v>
      </c>
      <c r="H15" s="5">
        <v>110475.389</v>
      </c>
      <c r="I15" s="69">
        <f t="shared" si="1"/>
        <v>319155.79799999995</v>
      </c>
    </row>
    <row r="16" spans="1:9" ht="16.5" thickBot="1">
      <c r="A16" s="108" t="s">
        <v>22</v>
      </c>
      <c r="B16" s="24">
        <v>138042.07</v>
      </c>
      <c r="C16" s="24">
        <v>116121.53600000001</v>
      </c>
      <c r="D16" s="4">
        <v>140383.098</v>
      </c>
      <c r="E16" s="69">
        <f t="shared" si="0"/>
        <v>394546.704</v>
      </c>
      <c r="F16" s="24">
        <v>73089.77799999999</v>
      </c>
      <c r="G16" s="24">
        <v>68638.661</v>
      </c>
      <c r="H16" s="4">
        <v>95465.95</v>
      </c>
      <c r="I16" s="69">
        <f t="shared" si="1"/>
        <v>237194.38899999997</v>
      </c>
    </row>
    <row r="17" spans="1:9" ht="16.5" thickBot="1">
      <c r="A17" s="112" t="s">
        <v>4</v>
      </c>
      <c r="B17" s="54">
        <f>SUM(B5:B16)</f>
        <v>2017500.921</v>
      </c>
      <c r="C17" s="8">
        <f>SUM(C5:C16)</f>
        <v>1651005.0299999998</v>
      </c>
      <c r="D17" s="8">
        <f>SUM(D5:D16)</f>
        <v>1558879.6430000002</v>
      </c>
      <c r="E17" s="70">
        <f>SUM(B17:D17)</f>
        <v>5227385.5940000005</v>
      </c>
      <c r="F17" s="8">
        <f>SUM(F5:F16)</f>
        <v>1730908.76</v>
      </c>
      <c r="G17" s="8">
        <f>SUM(G5:G16)</f>
        <v>1540560.7619999999</v>
      </c>
      <c r="H17" s="8">
        <f>SUM(H5:H16)</f>
        <v>1637148.336</v>
      </c>
      <c r="I17" s="70">
        <f>SUM(F17:H17)</f>
        <v>4908617.858</v>
      </c>
    </row>
    <row r="18" spans="1:9" ht="18.75">
      <c r="A18" s="111" t="s">
        <v>5</v>
      </c>
      <c r="B18" s="61"/>
      <c r="C18" s="61"/>
      <c r="D18" s="61"/>
      <c r="E18" s="61"/>
      <c r="F18" s="61"/>
      <c r="G18" s="61"/>
      <c r="H18" s="61"/>
      <c r="I18" s="62"/>
    </row>
    <row r="19" spans="1:9" ht="15.75">
      <c r="A19" s="107" t="s">
        <v>6</v>
      </c>
      <c r="B19" s="22">
        <v>165878.896</v>
      </c>
      <c r="C19" s="7">
        <v>139281.923</v>
      </c>
      <c r="D19" s="7">
        <v>136101.43</v>
      </c>
      <c r="E19" s="68">
        <f aca="true" t="shared" si="2" ref="E19:E24">SUM(B19:D19)</f>
        <v>441262.249</v>
      </c>
      <c r="F19" s="22">
        <v>157478.53</v>
      </c>
      <c r="G19" s="7">
        <v>127673.377</v>
      </c>
      <c r="H19" s="7">
        <v>129118.762</v>
      </c>
      <c r="I19" s="68">
        <f aca="true" t="shared" si="3" ref="I19:I24">SUM(F19:H19)</f>
        <v>414270.669</v>
      </c>
    </row>
    <row r="20" spans="1:9" ht="15.75">
      <c r="A20" s="98" t="s">
        <v>7</v>
      </c>
      <c r="B20" s="23">
        <v>123076.182</v>
      </c>
      <c r="C20" s="23">
        <v>86650.02</v>
      </c>
      <c r="D20" s="5">
        <v>101276.76</v>
      </c>
      <c r="E20" s="69">
        <f t="shared" si="2"/>
        <v>311002.962</v>
      </c>
      <c r="F20" s="23">
        <v>65568.699</v>
      </c>
      <c r="G20" s="23">
        <v>54398.581</v>
      </c>
      <c r="H20" s="5">
        <v>66732.099</v>
      </c>
      <c r="I20" s="69">
        <f t="shared" si="3"/>
        <v>186699.37900000002</v>
      </c>
    </row>
    <row r="21" spans="1:9" ht="15.75">
      <c r="A21" s="98" t="s">
        <v>8</v>
      </c>
      <c r="B21" s="23">
        <v>112849.49</v>
      </c>
      <c r="C21" s="23">
        <v>93850.493</v>
      </c>
      <c r="D21" s="5">
        <v>116152.859</v>
      </c>
      <c r="E21" s="69">
        <f t="shared" si="2"/>
        <v>322852.842</v>
      </c>
      <c r="F21" s="23">
        <v>85074.67</v>
      </c>
      <c r="G21" s="23">
        <v>97395.662</v>
      </c>
      <c r="H21" s="5">
        <v>108930.428</v>
      </c>
      <c r="I21" s="69">
        <f t="shared" si="3"/>
        <v>291400.76</v>
      </c>
    </row>
    <row r="22" spans="1:9" ht="15.75">
      <c r="A22" s="98" t="s">
        <v>9</v>
      </c>
      <c r="B22" s="5">
        <v>28890.347999999998</v>
      </c>
      <c r="C22" s="5">
        <v>21421.075999999997</v>
      </c>
      <c r="D22" s="1">
        <v>21672.957</v>
      </c>
      <c r="E22" s="69">
        <f t="shared" si="2"/>
        <v>71984.381</v>
      </c>
      <c r="F22" s="5">
        <v>6970.476999999999</v>
      </c>
      <c r="G22" s="5">
        <v>12596.390999999998</v>
      </c>
      <c r="H22" s="1">
        <v>14464.653999999999</v>
      </c>
      <c r="I22" s="69">
        <f t="shared" si="3"/>
        <v>34031.522</v>
      </c>
    </row>
    <row r="23" spans="1:9" ht="16.5" thickBot="1">
      <c r="A23" s="98" t="s">
        <v>10</v>
      </c>
      <c r="B23" s="5">
        <v>5435.981</v>
      </c>
      <c r="C23" s="23">
        <v>5896.505</v>
      </c>
      <c r="D23" s="5">
        <v>6236.199</v>
      </c>
      <c r="E23" s="69">
        <f t="shared" si="2"/>
        <v>17568.685</v>
      </c>
      <c r="F23" s="5">
        <v>4754.367</v>
      </c>
      <c r="G23" s="23">
        <v>3901.869</v>
      </c>
      <c r="H23" s="5">
        <v>6017.5</v>
      </c>
      <c r="I23" s="69">
        <f t="shared" si="3"/>
        <v>14673.736</v>
      </c>
    </row>
    <row r="24" spans="1:9" ht="16.5" thickBot="1">
      <c r="A24" s="112" t="s">
        <v>11</v>
      </c>
      <c r="B24" s="54">
        <f>SUM(B19:B23)</f>
        <v>436130.897</v>
      </c>
      <c r="C24" s="8">
        <f>SUM(C19:C23)</f>
        <v>347100.01700000005</v>
      </c>
      <c r="D24" s="8">
        <f>SUM(D19:D23)</f>
        <v>381440.205</v>
      </c>
      <c r="E24" s="70">
        <f t="shared" si="2"/>
        <v>1164671.1190000002</v>
      </c>
      <c r="F24" s="8">
        <f>SUM(F19:F23)</f>
        <v>319846.743</v>
      </c>
      <c r="G24" s="8">
        <f>SUM(G19:G23)</f>
        <v>295965.88</v>
      </c>
      <c r="H24" s="8">
        <f>SUM(H19:H23)</f>
        <v>325263.44299999997</v>
      </c>
      <c r="I24" s="70">
        <f t="shared" si="3"/>
        <v>941076.066</v>
      </c>
    </row>
    <row r="25" spans="1:9" ht="18.75">
      <c r="A25" s="106" t="s">
        <v>12</v>
      </c>
      <c r="B25" s="63"/>
      <c r="C25" s="63"/>
      <c r="D25" s="63"/>
      <c r="E25" s="63"/>
      <c r="F25" s="63"/>
      <c r="G25" s="63"/>
      <c r="H25" s="63"/>
      <c r="I25" s="64"/>
    </row>
    <row r="26" spans="1:9" ht="15.75">
      <c r="A26" s="107" t="s">
        <v>13</v>
      </c>
      <c r="B26" s="22">
        <v>65346.945</v>
      </c>
      <c r="C26" s="22">
        <v>57420.176</v>
      </c>
      <c r="D26" s="7">
        <v>55690.901</v>
      </c>
      <c r="E26" s="68">
        <f aca="true" t="shared" si="4" ref="E26:E31">SUM(B26:D26)</f>
        <v>178458.022</v>
      </c>
      <c r="F26" s="22">
        <v>65478.215</v>
      </c>
      <c r="G26" s="22">
        <v>57162.309</v>
      </c>
      <c r="H26" s="7">
        <v>44091.642</v>
      </c>
      <c r="I26" s="68">
        <f aca="true" t="shared" si="5" ref="I26:I31">SUM(F26:H26)</f>
        <v>166732.166</v>
      </c>
    </row>
    <row r="27" spans="1:9" ht="15.75">
      <c r="A27" s="98" t="s">
        <v>14</v>
      </c>
      <c r="B27" s="23">
        <v>218013.239</v>
      </c>
      <c r="C27" s="23">
        <v>158796.965</v>
      </c>
      <c r="D27" s="5">
        <v>183122.3</v>
      </c>
      <c r="E27" s="69">
        <f t="shared" si="4"/>
        <v>559932.504</v>
      </c>
      <c r="F27" s="23">
        <v>269511.497</v>
      </c>
      <c r="G27" s="23">
        <v>242973.743</v>
      </c>
      <c r="H27" s="5">
        <v>296067.895</v>
      </c>
      <c r="I27" s="69">
        <f t="shared" si="5"/>
        <v>808553.135</v>
      </c>
    </row>
    <row r="28" spans="1:9" ht="15.75">
      <c r="A28" s="98" t="s">
        <v>15</v>
      </c>
      <c r="B28" s="23">
        <v>74662.273</v>
      </c>
      <c r="C28" s="23">
        <v>65065.56</v>
      </c>
      <c r="D28" s="5">
        <v>64935.181</v>
      </c>
      <c r="E28" s="69">
        <f t="shared" si="4"/>
        <v>204663.01399999997</v>
      </c>
      <c r="F28" s="23">
        <v>84365.901</v>
      </c>
      <c r="G28" s="23">
        <v>76634.616</v>
      </c>
      <c r="H28" s="5">
        <v>66157.835</v>
      </c>
      <c r="I28" s="69">
        <f t="shared" si="5"/>
        <v>227158.352</v>
      </c>
    </row>
    <row r="29" spans="1:9" ht="15.75">
      <c r="A29" s="98" t="s">
        <v>16</v>
      </c>
      <c r="B29" s="23">
        <v>62499.085</v>
      </c>
      <c r="C29" s="23">
        <v>49241.516</v>
      </c>
      <c r="D29" s="5">
        <v>63042.544</v>
      </c>
      <c r="E29" s="69">
        <f t="shared" si="4"/>
        <v>174783.145</v>
      </c>
      <c r="F29" s="23">
        <v>77569.074</v>
      </c>
      <c r="G29" s="23">
        <v>68121.883</v>
      </c>
      <c r="H29" s="5">
        <v>75455.121</v>
      </c>
      <c r="I29" s="69">
        <f t="shared" si="5"/>
        <v>221146.07799999998</v>
      </c>
    </row>
    <row r="30" spans="1:9" ht="16.5" thickBot="1">
      <c r="A30" s="108" t="s">
        <v>17</v>
      </c>
      <c r="B30" s="24">
        <v>79413.619</v>
      </c>
      <c r="C30" s="24">
        <v>42217.079</v>
      </c>
      <c r="D30" s="4">
        <v>86584.885</v>
      </c>
      <c r="E30" s="69">
        <f t="shared" si="4"/>
        <v>208215.58299999998</v>
      </c>
      <c r="F30" s="24">
        <v>95363.876</v>
      </c>
      <c r="G30" s="24">
        <v>51012.187</v>
      </c>
      <c r="H30" s="4">
        <v>68509.607</v>
      </c>
      <c r="I30" s="69">
        <f t="shared" si="5"/>
        <v>214885.66999999998</v>
      </c>
    </row>
    <row r="31" spans="1:9" ht="16.5" thickBot="1">
      <c r="A31" s="112" t="s">
        <v>18</v>
      </c>
      <c r="B31" s="54">
        <f>SUM(B26:B30)</f>
        <v>499935.161</v>
      </c>
      <c r="C31" s="8">
        <f>SUM(C26:C30)</f>
        <v>372741.296</v>
      </c>
      <c r="D31" s="8">
        <f>SUM(D26:D30)</f>
        <v>453375.811</v>
      </c>
      <c r="E31" s="70">
        <f t="shared" si="4"/>
        <v>1326052.268</v>
      </c>
      <c r="F31" s="8">
        <f>SUM(F26:F30)</f>
        <v>592288.563</v>
      </c>
      <c r="G31" s="8">
        <f>SUM(G26:G30)</f>
        <v>495904.73799999995</v>
      </c>
      <c r="H31" s="8">
        <f>SUM(H26:H30)</f>
        <v>550282.1</v>
      </c>
      <c r="I31" s="70">
        <f t="shared" si="5"/>
        <v>1638475.401</v>
      </c>
    </row>
    <row r="32" spans="1:9" ht="15.75" thickBot="1">
      <c r="A32" s="65"/>
      <c r="B32" s="66"/>
      <c r="C32" s="66"/>
      <c r="D32" s="66"/>
      <c r="E32" s="66"/>
      <c r="F32" s="66"/>
      <c r="G32" s="66"/>
      <c r="H32" s="66"/>
      <c r="I32" s="67"/>
    </row>
    <row r="33" spans="1:9" ht="16.5" thickBot="1">
      <c r="A33" s="113" t="s">
        <v>23</v>
      </c>
      <c r="B33" s="58">
        <v>2620.469</v>
      </c>
      <c r="C33" s="132">
        <v>2242.597</v>
      </c>
      <c r="D33" s="58">
        <v>2399.636</v>
      </c>
      <c r="E33" s="71">
        <f>SUM(B33:D33)</f>
        <v>7262.702000000001</v>
      </c>
      <c r="F33" s="58">
        <v>2616.397</v>
      </c>
      <c r="G33" s="132">
        <v>2327.957</v>
      </c>
      <c r="H33" s="58">
        <v>2403.165</v>
      </c>
      <c r="I33" s="76">
        <f>SUM(F33:H33)</f>
        <v>7347.518999999999</v>
      </c>
    </row>
    <row r="34" spans="1:9" ht="15.75" thickBot="1">
      <c r="A34" s="65"/>
      <c r="B34" s="66"/>
      <c r="C34" s="66"/>
      <c r="D34" s="66"/>
      <c r="E34" s="66"/>
      <c r="F34" s="66"/>
      <c r="G34" s="66"/>
      <c r="H34" s="66"/>
      <c r="I34" s="67"/>
    </row>
    <row r="35" spans="1:9" ht="32.25" thickBot="1">
      <c r="A35" s="50" t="s">
        <v>24</v>
      </c>
      <c r="B35" s="40">
        <f>B17+B24+B31</f>
        <v>2953566.979</v>
      </c>
      <c r="C35" s="9">
        <f>C17+C24+C31</f>
        <v>2370846.343</v>
      </c>
      <c r="D35" s="9">
        <f>D17+D24+D31</f>
        <v>2393695.659</v>
      </c>
      <c r="E35" s="72">
        <f>SUM(B35:D35)</f>
        <v>7718108.981</v>
      </c>
      <c r="F35" s="9">
        <f>F17+F24+F31</f>
        <v>2643044.066</v>
      </c>
      <c r="G35" s="9">
        <f>G17+G24+G31</f>
        <v>2332431.38</v>
      </c>
      <c r="H35" s="9">
        <f>H17+H24+H31</f>
        <v>2512693.8789999997</v>
      </c>
      <c r="I35" s="72">
        <f>SUM(F35:H35)</f>
        <v>7488169.325</v>
      </c>
    </row>
    <row r="36" spans="1:9" ht="32.25" thickBot="1">
      <c r="A36" s="50" t="s">
        <v>25</v>
      </c>
      <c r="B36" s="56">
        <f>B33+B35</f>
        <v>2956187.448</v>
      </c>
      <c r="C36" s="6">
        <f>C33+C35</f>
        <v>2373088.94</v>
      </c>
      <c r="D36" s="6">
        <f>D33+D35</f>
        <v>2396095.295</v>
      </c>
      <c r="E36" s="73">
        <f>SUM(B36:D36)</f>
        <v>7725371.683</v>
      </c>
      <c r="F36" s="6">
        <f>F33+F35</f>
        <v>2645660.463</v>
      </c>
      <c r="G36" s="6">
        <f>G33+G35</f>
        <v>2334759.337</v>
      </c>
      <c r="H36" s="6">
        <f>H33+H35</f>
        <v>2515097.0439999998</v>
      </c>
      <c r="I36" s="72">
        <f>SUM(F36:H36)</f>
        <v>7495516.844</v>
      </c>
    </row>
    <row r="37" spans="1:9" ht="15.75">
      <c r="A37" s="114"/>
      <c r="B37" s="115"/>
      <c r="C37" s="115"/>
      <c r="D37" s="115"/>
      <c r="E37" s="115"/>
      <c r="F37" s="115"/>
      <c r="G37" s="115"/>
      <c r="H37" s="115"/>
      <c r="I37" s="134"/>
    </row>
    <row r="38" spans="1:9" ht="15.75">
      <c r="A38" s="116" t="s">
        <v>52</v>
      </c>
      <c r="B38" s="57">
        <f>SUM(B5:B13,B19,B26,B33)</f>
        <v>1922610.263</v>
      </c>
      <c r="C38" s="57">
        <f>SUM(C5:C13,C19,C26,C33)</f>
        <v>1561639.7959999999</v>
      </c>
      <c r="D38" s="57">
        <f>SUM(D5:D13,D19,D26,D33)</f>
        <v>1415111.274</v>
      </c>
      <c r="E38" s="117">
        <f>SUM(B38:D38)</f>
        <v>4899361.333</v>
      </c>
      <c r="F38" s="57">
        <f>SUM(F5:F13,F19,F26,F33)</f>
        <v>1737314.3160000003</v>
      </c>
      <c r="G38" s="57">
        <f>SUM(G5:G13,G19,G26,G33)</f>
        <v>1514134.9459999998</v>
      </c>
      <c r="H38" s="57">
        <f>SUM(H5:H13,H19,H26,H33)</f>
        <v>1548281.287</v>
      </c>
      <c r="I38" s="156">
        <f>SUM(F38:H38)</f>
        <v>4799730.549000001</v>
      </c>
    </row>
    <row r="39" spans="1:9" ht="15.75">
      <c r="A39" s="118" t="s">
        <v>26</v>
      </c>
      <c r="B39" s="25">
        <f>SUM(B14:B16,B20:B23,B27:B30)</f>
        <v>1033577.185</v>
      </c>
      <c r="C39" s="25">
        <f>SUM(C14:C16,C20:C23,C27:C30)</f>
        <v>811449.1440000002</v>
      </c>
      <c r="D39" s="25">
        <f>SUM(D14:D16,D20:D23,D27:D30)</f>
        <v>980984.0210000001</v>
      </c>
      <c r="E39" s="119">
        <f>SUM(B39:D39)</f>
        <v>2826010.3500000006</v>
      </c>
      <c r="F39" s="25">
        <f>SUM(F14:F16,F20:F23,F27:F30)</f>
        <v>908346.147</v>
      </c>
      <c r="G39" s="25">
        <f>SUM(G14:G16,G20:G23,G27:G30)</f>
        <v>820624.3910000001</v>
      </c>
      <c r="H39" s="25">
        <f>SUM(H14:H16,H20:H23,H27:H30)</f>
        <v>966815.757</v>
      </c>
      <c r="I39" s="157">
        <f>SUM(F39:H39)</f>
        <v>2695786.295</v>
      </c>
    </row>
    <row r="40" spans="2:9" ht="15">
      <c r="B40" s="2"/>
      <c r="C40" s="2"/>
      <c r="D40" s="2"/>
      <c r="E40" s="2"/>
      <c r="F40" s="2"/>
      <c r="G40" s="2"/>
      <c r="H40" s="2"/>
      <c r="I40" s="2"/>
    </row>
    <row r="41" spans="2:9" ht="15">
      <c r="B41" s="2"/>
      <c r="C41" s="2"/>
      <c r="D41" s="2"/>
      <c r="E41" s="2"/>
      <c r="F41" s="43"/>
      <c r="G41" s="2"/>
      <c r="H41" s="2"/>
      <c r="I41" s="2"/>
    </row>
    <row r="42" spans="6:8" ht="15">
      <c r="F42" s="29"/>
      <c r="G42" s="29"/>
      <c r="H42" s="29"/>
    </row>
  </sheetData>
  <sheetProtection/>
  <mergeCells count="4">
    <mergeCell ref="B2:E2"/>
    <mergeCell ref="A2:A3"/>
    <mergeCell ref="A1:I1"/>
    <mergeCell ref="F2:I2"/>
  </mergeCells>
  <printOptions/>
  <pageMargins left="0.25" right="0.25" top="0.75" bottom="0.75" header="0.3" footer="0.3"/>
  <pageSetup fitToHeight="1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="80" zoomScaleNormal="80" workbookViewId="0" topLeftCell="A1">
      <selection activeCell="Q27" sqref="Q27"/>
    </sheetView>
  </sheetViews>
  <sheetFormatPr defaultColWidth="9.140625" defaultRowHeight="15"/>
  <cols>
    <col min="1" max="1" width="40.28125" style="0" bestFit="1" customWidth="1"/>
    <col min="2" max="9" width="10.7109375" style="0" customWidth="1"/>
  </cols>
  <sheetData>
    <row r="1" spans="1:9" ht="21">
      <c r="A1" s="165" t="s">
        <v>73</v>
      </c>
      <c r="B1" s="166"/>
      <c r="C1" s="166"/>
      <c r="D1" s="166"/>
      <c r="E1" s="166"/>
      <c r="F1" s="166"/>
      <c r="G1" s="166"/>
      <c r="H1" s="166"/>
      <c r="I1" s="167"/>
    </row>
    <row r="2" spans="1:9" ht="21">
      <c r="A2" s="171"/>
      <c r="B2" s="168">
        <v>2014</v>
      </c>
      <c r="C2" s="169"/>
      <c r="D2" s="169"/>
      <c r="E2" s="169"/>
      <c r="F2" s="168">
        <v>2015</v>
      </c>
      <c r="G2" s="169"/>
      <c r="H2" s="169"/>
      <c r="I2" s="170"/>
    </row>
    <row r="3" spans="1:9" ht="15.75">
      <c r="A3" s="172"/>
      <c r="B3" s="47" t="s">
        <v>19</v>
      </c>
      <c r="C3" s="47" t="s">
        <v>20</v>
      </c>
      <c r="D3" s="47" t="s">
        <v>21</v>
      </c>
      <c r="E3" s="47" t="s">
        <v>76</v>
      </c>
      <c r="F3" s="47" t="s">
        <v>19</v>
      </c>
      <c r="G3" s="47" t="s">
        <v>20</v>
      </c>
      <c r="H3" s="47" t="s">
        <v>21</v>
      </c>
      <c r="I3" s="48" t="s">
        <v>76</v>
      </c>
    </row>
    <row r="4" spans="1:9" ht="18.75">
      <c r="A4" s="105" t="s">
        <v>0</v>
      </c>
      <c r="B4" s="79"/>
      <c r="C4" s="79"/>
      <c r="D4" s="79"/>
      <c r="E4" s="79"/>
      <c r="F4" s="79"/>
      <c r="G4" s="79"/>
      <c r="H4" s="79"/>
      <c r="I4" s="80"/>
    </row>
    <row r="5" spans="1:9" ht="15.75">
      <c r="A5" s="99" t="s">
        <v>1</v>
      </c>
      <c r="B5" s="135">
        <v>371083</v>
      </c>
      <c r="C5" s="7">
        <v>298638</v>
      </c>
      <c r="D5" s="7">
        <v>274884</v>
      </c>
      <c r="E5" s="74">
        <f>SUM(B5:D5)</f>
        <v>944605</v>
      </c>
      <c r="F5" s="135">
        <v>354122</v>
      </c>
      <c r="G5" s="7">
        <v>294676</v>
      </c>
      <c r="H5" s="7">
        <v>273055</v>
      </c>
      <c r="I5" s="68">
        <f>SUM(F5:H5)</f>
        <v>921853</v>
      </c>
    </row>
    <row r="6" spans="1:9" ht="15.75">
      <c r="A6" s="100" t="s">
        <v>27</v>
      </c>
      <c r="B6" s="55">
        <v>297310</v>
      </c>
      <c r="C6" s="5">
        <v>242823</v>
      </c>
      <c r="D6" s="5">
        <v>227013</v>
      </c>
      <c r="E6" s="75">
        <f aca="true" t="shared" si="0" ref="E6:E14">SUM(B6:D6)</f>
        <v>767146</v>
      </c>
      <c r="F6" s="55">
        <v>291190</v>
      </c>
      <c r="G6" s="5">
        <v>242219</v>
      </c>
      <c r="H6" s="5">
        <v>229054</v>
      </c>
      <c r="I6" s="69">
        <f aca="true" t="shared" si="1" ref="I6:I14">SUM(F6:H6)</f>
        <v>762463</v>
      </c>
    </row>
    <row r="7" spans="1:9" ht="15.75">
      <c r="A7" s="100" t="s">
        <v>28</v>
      </c>
      <c r="B7" s="55">
        <v>279639</v>
      </c>
      <c r="C7" s="5">
        <v>223655</v>
      </c>
      <c r="D7" s="5">
        <v>208462</v>
      </c>
      <c r="E7" s="75">
        <f t="shared" si="0"/>
        <v>711756</v>
      </c>
      <c r="F7" s="55">
        <v>265093</v>
      </c>
      <c r="G7" s="5">
        <v>222031</v>
      </c>
      <c r="H7" s="5">
        <v>204412</v>
      </c>
      <c r="I7" s="69">
        <f t="shared" si="1"/>
        <v>691536</v>
      </c>
    </row>
    <row r="8" spans="1:9" ht="15.75">
      <c r="A8" s="100" t="s">
        <v>29</v>
      </c>
      <c r="B8" s="55">
        <v>34210</v>
      </c>
      <c r="C8" s="5">
        <v>25132</v>
      </c>
      <c r="D8" s="5">
        <v>25134</v>
      </c>
      <c r="E8" s="75">
        <f t="shared" si="0"/>
        <v>84476</v>
      </c>
      <c r="F8" s="55">
        <v>30759</v>
      </c>
      <c r="G8" s="5">
        <v>26277</v>
      </c>
      <c r="H8" s="5">
        <v>25691</v>
      </c>
      <c r="I8" s="69">
        <f t="shared" si="1"/>
        <v>82727</v>
      </c>
    </row>
    <row r="9" spans="1:9" ht="15.75">
      <c r="A9" s="100" t="s">
        <v>30</v>
      </c>
      <c r="B9" s="55">
        <v>270048</v>
      </c>
      <c r="C9" s="5">
        <v>213614</v>
      </c>
      <c r="D9" s="5">
        <v>203433</v>
      </c>
      <c r="E9" s="75">
        <f t="shared" si="0"/>
        <v>687095</v>
      </c>
      <c r="F9" s="55">
        <v>249250</v>
      </c>
      <c r="G9" s="5">
        <v>209769</v>
      </c>
      <c r="H9" s="5">
        <v>188206</v>
      </c>
      <c r="I9" s="69">
        <f t="shared" si="1"/>
        <v>647225</v>
      </c>
    </row>
    <row r="10" spans="1:9" ht="15.75">
      <c r="A10" s="100" t="s">
        <v>31</v>
      </c>
      <c r="B10" s="55">
        <v>469180</v>
      </c>
      <c r="C10" s="5">
        <v>381268</v>
      </c>
      <c r="D10" s="5">
        <v>349309</v>
      </c>
      <c r="E10" s="75">
        <f t="shared" si="0"/>
        <v>1199757</v>
      </c>
      <c r="F10" s="55">
        <v>440239</v>
      </c>
      <c r="G10" s="5">
        <v>362198</v>
      </c>
      <c r="H10" s="5">
        <v>343868</v>
      </c>
      <c r="I10" s="69">
        <f t="shared" si="1"/>
        <v>1146305</v>
      </c>
    </row>
    <row r="11" spans="1:9" ht="15.75">
      <c r="A11" s="100" t="s">
        <v>32</v>
      </c>
      <c r="B11" s="55">
        <v>182177</v>
      </c>
      <c r="C11" s="5">
        <v>145444</v>
      </c>
      <c r="D11" s="5">
        <v>135358</v>
      </c>
      <c r="E11" s="75">
        <f t="shared" si="0"/>
        <v>462979</v>
      </c>
      <c r="F11" s="55">
        <v>171412</v>
      </c>
      <c r="G11" s="5">
        <v>142365</v>
      </c>
      <c r="H11" s="5">
        <v>132917</v>
      </c>
      <c r="I11" s="69">
        <f t="shared" si="1"/>
        <v>446694</v>
      </c>
    </row>
    <row r="12" spans="1:9" ht="15.75">
      <c r="A12" s="100" t="s">
        <v>33</v>
      </c>
      <c r="B12" s="55">
        <v>380501</v>
      </c>
      <c r="C12" s="5">
        <v>308532</v>
      </c>
      <c r="D12" s="5">
        <v>314554</v>
      </c>
      <c r="E12" s="75">
        <f t="shared" si="0"/>
        <v>1003587</v>
      </c>
      <c r="F12" s="55">
        <v>376863</v>
      </c>
      <c r="G12" s="5">
        <v>310381</v>
      </c>
      <c r="H12" s="5">
        <v>310367</v>
      </c>
      <c r="I12" s="69">
        <f t="shared" si="1"/>
        <v>997611</v>
      </c>
    </row>
    <row r="13" spans="1:9" ht="15.75">
      <c r="A13" s="100" t="s">
        <v>34</v>
      </c>
      <c r="B13" s="55">
        <v>583055</v>
      </c>
      <c r="C13" s="5">
        <v>466551</v>
      </c>
      <c r="D13" s="5">
        <v>437371</v>
      </c>
      <c r="E13" s="75">
        <f t="shared" si="0"/>
        <v>1486977</v>
      </c>
      <c r="F13" s="55">
        <v>543840</v>
      </c>
      <c r="G13" s="5">
        <v>451208</v>
      </c>
      <c r="H13" s="5">
        <v>424221</v>
      </c>
      <c r="I13" s="69">
        <f t="shared" si="1"/>
        <v>1419269</v>
      </c>
    </row>
    <row r="14" spans="1:9" ht="16.5" thickBot="1">
      <c r="A14" s="101" t="s">
        <v>35</v>
      </c>
      <c r="B14" s="136">
        <v>853</v>
      </c>
      <c r="C14" s="4">
        <v>565</v>
      </c>
      <c r="D14" s="4">
        <v>575</v>
      </c>
      <c r="E14" s="77">
        <f t="shared" si="0"/>
        <v>1993</v>
      </c>
      <c r="F14" s="136">
        <v>458</v>
      </c>
      <c r="G14" s="4">
        <v>418</v>
      </c>
      <c r="H14" s="4">
        <v>415</v>
      </c>
      <c r="I14" s="88">
        <f t="shared" si="1"/>
        <v>1291</v>
      </c>
    </row>
    <row r="15" spans="1:9" ht="16.5" thickBot="1">
      <c r="A15" s="102" t="s">
        <v>4</v>
      </c>
      <c r="B15" s="8">
        <f>SUM(B5:B14)</f>
        <v>2868056</v>
      </c>
      <c r="C15" s="8">
        <f>SUM(C5:C14)</f>
        <v>2306222</v>
      </c>
      <c r="D15" s="8">
        <f>SUM(D5:D14)</f>
        <v>2176093</v>
      </c>
      <c r="E15" s="70">
        <f>SUM(B15:D15)</f>
        <v>7350371</v>
      </c>
      <c r="F15" s="54">
        <f>SUM(F5:F14)</f>
        <v>2723226</v>
      </c>
      <c r="G15" s="8">
        <f>SUM(G5:G14)</f>
        <v>2261542</v>
      </c>
      <c r="H15" s="8">
        <f>SUM(H5:H14)</f>
        <v>2132206</v>
      </c>
      <c r="I15" s="70">
        <f>SUM(F15:H15)</f>
        <v>7116974</v>
      </c>
    </row>
    <row r="16" spans="1:9" ht="18.75">
      <c r="A16" s="106" t="s">
        <v>5</v>
      </c>
      <c r="B16" s="63"/>
      <c r="C16" s="63"/>
      <c r="D16" s="63"/>
      <c r="E16" s="63"/>
      <c r="F16" s="63"/>
      <c r="G16" s="63"/>
      <c r="H16" s="63"/>
      <c r="I16" s="64"/>
    </row>
    <row r="17" spans="1:9" ht="15.75">
      <c r="A17" s="103" t="s">
        <v>6</v>
      </c>
      <c r="B17" s="39">
        <v>266504</v>
      </c>
      <c r="C17" s="3">
        <v>193409</v>
      </c>
      <c r="D17" s="3">
        <v>193245</v>
      </c>
      <c r="E17" s="87">
        <f>SUM(B17:D17)</f>
        <v>653158</v>
      </c>
      <c r="F17" s="39">
        <v>253344</v>
      </c>
      <c r="G17" s="3">
        <v>196598</v>
      </c>
      <c r="H17" s="3">
        <v>191635</v>
      </c>
      <c r="I17" s="87">
        <f>SUM(F17:H17)</f>
        <v>641577</v>
      </c>
    </row>
    <row r="18" spans="1:9" s="37" customFormat="1" ht="16.5" thickBot="1">
      <c r="A18" s="100" t="s">
        <v>35</v>
      </c>
      <c r="B18" s="5">
        <v>0</v>
      </c>
      <c r="C18" s="5">
        <v>0</v>
      </c>
      <c r="D18" s="5">
        <v>0</v>
      </c>
      <c r="E18" s="69">
        <f>SUM(B18:D18)</f>
        <v>0</v>
      </c>
      <c r="F18" s="55">
        <v>0</v>
      </c>
      <c r="G18" s="5">
        <v>10434.372500000001</v>
      </c>
      <c r="H18" s="5">
        <v>9381.7</v>
      </c>
      <c r="I18" s="69">
        <f>SUM(F18:H18)</f>
        <v>19816.072500000002</v>
      </c>
    </row>
    <row r="19" spans="1:9" ht="16.5" thickBot="1">
      <c r="A19" s="102" t="s">
        <v>11</v>
      </c>
      <c r="B19" s="8">
        <f>B17</f>
        <v>266504</v>
      </c>
      <c r="C19" s="8">
        <f>C17</f>
        <v>193409</v>
      </c>
      <c r="D19" s="8">
        <f>D17</f>
        <v>193245</v>
      </c>
      <c r="E19" s="70">
        <f>SUM(B19:D19)</f>
        <v>653158</v>
      </c>
      <c r="F19" s="54">
        <f>SUM(F17:F18)</f>
        <v>253344</v>
      </c>
      <c r="G19" s="8">
        <f>SUM(G17:G18)</f>
        <v>207032.3725</v>
      </c>
      <c r="H19" s="8">
        <f>SUM(H17:H18)</f>
        <v>201016.7</v>
      </c>
      <c r="I19" s="70">
        <f>SUM(F19:H19)</f>
        <v>661393.0725</v>
      </c>
    </row>
    <row r="20" spans="1:9" ht="18.75">
      <c r="A20" s="106" t="s">
        <v>12</v>
      </c>
      <c r="B20" s="63"/>
      <c r="C20" s="63"/>
      <c r="D20" s="63"/>
      <c r="E20" s="63"/>
      <c r="F20" s="63"/>
      <c r="G20" s="63"/>
      <c r="H20" s="63"/>
      <c r="I20" s="64"/>
    </row>
    <row r="21" spans="1:9" ht="15.75">
      <c r="A21" s="99" t="s">
        <v>13</v>
      </c>
      <c r="B21" s="135">
        <v>235733</v>
      </c>
      <c r="C21" s="7">
        <v>173008</v>
      </c>
      <c r="D21" s="7">
        <v>170788</v>
      </c>
      <c r="E21" s="68">
        <f>SUM(B21:D21)</f>
        <v>579529</v>
      </c>
      <c r="F21" s="135">
        <v>217151</v>
      </c>
      <c r="G21" s="7">
        <v>171083</v>
      </c>
      <c r="H21" s="7">
        <v>161027</v>
      </c>
      <c r="I21" s="68">
        <f>SUM(F21:H21)</f>
        <v>549261</v>
      </c>
    </row>
    <row r="22" spans="1:9" ht="16.5" thickBot="1">
      <c r="A22" s="101" t="s">
        <v>36</v>
      </c>
      <c r="B22" s="136">
        <v>395</v>
      </c>
      <c r="C22" s="4">
        <v>237</v>
      </c>
      <c r="D22" s="4">
        <v>227</v>
      </c>
      <c r="E22" s="88">
        <f>SUM(B22:D22)</f>
        <v>859</v>
      </c>
      <c r="F22" s="136">
        <v>403.9</v>
      </c>
      <c r="G22" s="4">
        <v>248.2</v>
      </c>
      <c r="H22" s="4">
        <v>233.9</v>
      </c>
      <c r="I22" s="88">
        <f>SUM(F22:H22)</f>
        <v>885.9999999999999</v>
      </c>
    </row>
    <row r="23" spans="1:9" ht="16.5" thickBot="1">
      <c r="A23" s="102" t="s">
        <v>18</v>
      </c>
      <c r="B23" s="8">
        <f>SUM(B21:B22)</f>
        <v>236128</v>
      </c>
      <c r="C23" s="8">
        <f>SUM(C21:C22)</f>
        <v>173245</v>
      </c>
      <c r="D23" s="8">
        <f>SUM(D21:D22)</f>
        <v>171015</v>
      </c>
      <c r="E23" s="70">
        <f>SUM(B23:D23)</f>
        <v>580388</v>
      </c>
      <c r="F23" s="54">
        <f>SUM(F21:F22)</f>
        <v>217554.9</v>
      </c>
      <c r="G23" s="8">
        <f>SUM(G21:G22)</f>
        <v>171331.2</v>
      </c>
      <c r="H23" s="8">
        <f>SUM(H21:H22)</f>
        <v>161260.9</v>
      </c>
      <c r="I23" s="70">
        <f>SUM(F23:H23)</f>
        <v>550147</v>
      </c>
    </row>
    <row r="24" spans="1:9" ht="15">
      <c r="A24" s="81"/>
      <c r="B24" s="82"/>
      <c r="C24" s="82"/>
      <c r="D24" s="82"/>
      <c r="E24" s="82"/>
      <c r="F24" s="82"/>
      <c r="G24" s="82"/>
      <c r="H24" s="82"/>
      <c r="I24" s="83"/>
    </row>
    <row r="25" spans="1:9" ht="15.75">
      <c r="A25" s="103" t="s">
        <v>23</v>
      </c>
      <c r="B25" s="39">
        <v>317639</v>
      </c>
      <c r="C25" s="3">
        <v>239097</v>
      </c>
      <c r="D25" s="3">
        <v>236347</v>
      </c>
      <c r="E25" s="87">
        <f>SUM(B25:D25)</f>
        <v>793083</v>
      </c>
      <c r="F25" s="39">
        <v>297717</v>
      </c>
      <c r="G25" s="3">
        <v>243097</v>
      </c>
      <c r="H25" s="3">
        <v>232352</v>
      </c>
      <c r="I25" s="87">
        <f>SUM(F25:H25)</f>
        <v>773166</v>
      </c>
    </row>
    <row r="26" spans="1:9" ht="15.75" thickBot="1">
      <c r="A26" s="84"/>
      <c r="B26" s="85"/>
      <c r="C26" s="85"/>
      <c r="D26" s="85"/>
      <c r="E26" s="85"/>
      <c r="F26" s="85"/>
      <c r="G26" s="85"/>
      <c r="H26" s="85"/>
      <c r="I26" s="86"/>
    </row>
    <row r="27" spans="1:9" ht="32.25" thickBot="1">
      <c r="A27" s="53" t="s">
        <v>24</v>
      </c>
      <c r="B27" s="9">
        <f>B15+B19+B23</f>
        <v>3370688</v>
      </c>
      <c r="C27" s="9">
        <f>C15+C19+C23</f>
        <v>2672876</v>
      </c>
      <c r="D27" s="9">
        <f>D15+D19+D23</f>
        <v>2540353</v>
      </c>
      <c r="E27" s="72">
        <f>SUM(B27:D27)</f>
        <v>8583917</v>
      </c>
      <c r="F27" s="40">
        <f>F15+F19+F23</f>
        <v>3194124.9</v>
      </c>
      <c r="G27" s="9">
        <f>G15+G19+G23</f>
        <v>2639905.5725000002</v>
      </c>
      <c r="H27" s="9">
        <f>H15+H19+H23</f>
        <v>2494483.6</v>
      </c>
      <c r="I27" s="72">
        <f>SUM(F27:H27)</f>
        <v>8328514.0725</v>
      </c>
    </row>
    <row r="28" spans="1:9" ht="31.5">
      <c r="A28" s="109" t="s">
        <v>25</v>
      </c>
      <c r="B28" s="78">
        <f>B25+B27</f>
        <v>3688327</v>
      </c>
      <c r="C28" s="78">
        <f>C25+C27</f>
        <v>2911973</v>
      </c>
      <c r="D28" s="78">
        <f>D25+D27</f>
        <v>2776700</v>
      </c>
      <c r="E28" s="89">
        <f>SUM(B28:D28)</f>
        <v>9377000</v>
      </c>
      <c r="F28" s="137">
        <f>F25+F27</f>
        <v>3491841.9</v>
      </c>
      <c r="G28" s="78">
        <f>G25+G27</f>
        <v>2883002.5725000002</v>
      </c>
      <c r="H28" s="78">
        <f>H25+H27</f>
        <v>2726835.6</v>
      </c>
      <c r="I28" s="90">
        <f>SUM(F28:H28)</f>
        <v>9101680.0725</v>
      </c>
    </row>
    <row r="29" spans="7:9" ht="15">
      <c r="G29" s="2"/>
      <c r="H29" s="2"/>
      <c r="I29" s="2"/>
    </row>
    <row r="30" spans="6:9" ht="15">
      <c r="F30" s="2"/>
      <c r="G30" s="2"/>
      <c r="H30" s="2"/>
      <c r="I30" s="2"/>
    </row>
    <row r="31" spans="6:9" ht="15">
      <c r="F31" s="2"/>
      <c r="G31" s="2"/>
      <c r="H31" s="2"/>
      <c r="I31" s="2"/>
    </row>
  </sheetData>
  <sheetProtection/>
  <mergeCells count="4">
    <mergeCell ref="A2:A3"/>
    <mergeCell ref="F2:I2"/>
    <mergeCell ref="A1:I1"/>
    <mergeCell ref="B2:E2"/>
  </mergeCells>
  <printOptions/>
  <pageMargins left="0.25" right="0.25" top="0.75" bottom="0.75" header="0.3" footer="0.3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5" sqref="K15"/>
    </sheetView>
  </sheetViews>
  <sheetFormatPr defaultColWidth="9.140625" defaultRowHeight="15"/>
  <cols>
    <col min="1" max="1" width="38.7109375" style="0" bestFit="1" customWidth="1"/>
    <col min="2" max="2" width="19.57421875" style="0" customWidth="1"/>
    <col min="3" max="3" width="20.421875" style="0" customWidth="1"/>
    <col min="4" max="4" width="20.00390625" style="37" customWidth="1"/>
    <col min="5" max="5" width="19.00390625" style="37" customWidth="1"/>
  </cols>
  <sheetData>
    <row r="1" spans="1:5" ht="24.75" customHeight="1">
      <c r="A1" s="173" t="s">
        <v>74</v>
      </c>
      <c r="B1" s="174"/>
      <c r="C1" s="174"/>
      <c r="D1" s="174"/>
      <c r="E1" s="175"/>
    </row>
    <row r="2" spans="1:5" s="37" customFormat="1" ht="18.75">
      <c r="A2" s="46"/>
      <c r="B2" s="176">
        <v>2014</v>
      </c>
      <c r="C2" s="177"/>
      <c r="D2" s="178">
        <v>2015</v>
      </c>
      <c r="E2" s="179"/>
    </row>
    <row r="3" spans="1:5" ht="18.75">
      <c r="A3" s="46"/>
      <c r="B3" s="180" t="s">
        <v>76</v>
      </c>
      <c r="C3" s="180"/>
      <c r="D3" s="180" t="s">
        <v>76</v>
      </c>
      <c r="E3" s="181"/>
    </row>
    <row r="4" spans="1:5" ht="30">
      <c r="A4" s="46"/>
      <c r="B4" s="45" t="s">
        <v>37</v>
      </c>
      <c r="C4" s="45" t="s">
        <v>38</v>
      </c>
      <c r="D4" s="45" t="s">
        <v>37</v>
      </c>
      <c r="E4" s="49" t="s">
        <v>38</v>
      </c>
    </row>
    <row r="5" spans="1:5" ht="18.75">
      <c r="A5" s="185" t="s">
        <v>0</v>
      </c>
      <c r="B5" s="186"/>
      <c r="C5" s="186"/>
      <c r="D5" s="186"/>
      <c r="E5" s="187"/>
    </row>
    <row r="6" spans="1:5" ht="15.75">
      <c r="A6" s="99" t="s">
        <v>1</v>
      </c>
      <c r="B6" s="11">
        <v>402.087</v>
      </c>
      <c r="C6" s="33">
        <v>164.037</v>
      </c>
      <c r="D6" s="11">
        <v>429.145</v>
      </c>
      <c r="E6" s="33">
        <v>163.951</v>
      </c>
    </row>
    <row r="7" spans="1:5" ht="15.75">
      <c r="A7" s="100" t="s">
        <v>27</v>
      </c>
      <c r="B7" s="12">
        <v>202.861</v>
      </c>
      <c r="C7" s="34">
        <v>140.055</v>
      </c>
      <c r="D7" s="12">
        <v>204.754</v>
      </c>
      <c r="E7" s="34">
        <v>134.549</v>
      </c>
    </row>
    <row r="8" spans="1:5" ht="15.75">
      <c r="A8" s="100" t="s">
        <v>28</v>
      </c>
      <c r="B8" s="12">
        <v>269.109</v>
      </c>
      <c r="C8" s="34">
        <v>140.242</v>
      </c>
      <c r="D8" s="12">
        <v>291.708</v>
      </c>
      <c r="E8" s="34">
        <v>133.754</v>
      </c>
    </row>
    <row r="9" spans="1:5" ht="15.75">
      <c r="A9" s="100" t="s">
        <v>39</v>
      </c>
      <c r="B9" s="12">
        <v>435.692</v>
      </c>
      <c r="C9" s="34">
        <v>146.053</v>
      </c>
      <c r="D9" s="12">
        <v>655.18</v>
      </c>
      <c r="E9" s="34">
        <v>178.334</v>
      </c>
    </row>
    <row r="10" spans="1:5" ht="15.75">
      <c r="A10" s="100" t="s">
        <v>40</v>
      </c>
      <c r="B10" s="12">
        <v>225.511</v>
      </c>
      <c r="C10" s="34">
        <v>151.298</v>
      </c>
      <c r="D10" s="12">
        <v>232.573</v>
      </c>
      <c r="E10" s="34">
        <v>156.623</v>
      </c>
    </row>
    <row r="11" spans="1:5" ht="15.75">
      <c r="A11" s="100" t="s">
        <v>31</v>
      </c>
      <c r="B11" s="12">
        <v>348.418</v>
      </c>
      <c r="C11" s="34">
        <v>127.378</v>
      </c>
      <c r="D11" s="12">
        <v>334.012</v>
      </c>
      <c r="E11" s="34">
        <v>130.513</v>
      </c>
    </row>
    <row r="12" spans="1:5" ht="15.75">
      <c r="A12" s="100" t="s">
        <v>32</v>
      </c>
      <c r="B12" s="12">
        <v>264.036</v>
      </c>
      <c r="C12" s="34">
        <v>129.174</v>
      </c>
      <c r="D12" s="12">
        <v>259.542</v>
      </c>
      <c r="E12" s="34">
        <v>124.898</v>
      </c>
    </row>
    <row r="13" spans="1:5" ht="15.75">
      <c r="A13" s="100" t="s">
        <v>33</v>
      </c>
      <c r="B13" s="12">
        <v>260.683</v>
      </c>
      <c r="C13" s="34">
        <v>121.766</v>
      </c>
      <c r="D13" s="12">
        <v>261.271</v>
      </c>
      <c r="E13" s="34">
        <v>118.895</v>
      </c>
    </row>
    <row r="14" spans="1:5" ht="16.5" thickBot="1">
      <c r="A14" s="101" t="s">
        <v>34</v>
      </c>
      <c r="B14" s="13">
        <v>249.069</v>
      </c>
      <c r="C14" s="35">
        <v>142.361</v>
      </c>
      <c r="D14" s="13">
        <v>236.185</v>
      </c>
      <c r="E14" s="35">
        <v>140.443</v>
      </c>
    </row>
    <row r="15" spans="1:5" ht="16.5" thickBot="1">
      <c r="A15" s="102" t="s">
        <v>41</v>
      </c>
      <c r="B15" s="147">
        <v>253.392</v>
      </c>
      <c r="C15" s="148">
        <v>139.49</v>
      </c>
      <c r="D15" s="147">
        <v>248.48</v>
      </c>
      <c r="E15" s="148">
        <v>138.523</v>
      </c>
    </row>
    <row r="16" spans="1:5" ht="18.75">
      <c r="A16" s="182" t="s">
        <v>5</v>
      </c>
      <c r="B16" s="183"/>
      <c r="C16" s="183"/>
      <c r="D16" s="183"/>
      <c r="E16" s="184"/>
    </row>
    <row r="17" spans="1:5" ht="16.5" thickBot="1">
      <c r="A17" s="99" t="s">
        <v>6</v>
      </c>
      <c r="B17" s="14">
        <v>269.059</v>
      </c>
      <c r="C17" s="15">
        <v>127.171</v>
      </c>
      <c r="D17" s="14">
        <v>259.074</v>
      </c>
      <c r="E17" s="15">
        <v>124.446</v>
      </c>
    </row>
    <row r="18" spans="1:5" ht="16.5" thickBot="1">
      <c r="A18" s="146" t="s">
        <v>42</v>
      </c>
      <c r="B18" s="150">
        <v>269.059</v>
      </c>
      <c r="C18" s="149">
        <v>127.171</v>
      </c>
      <c r="D18" s="150">
        <v>259.074</v>
      </c>
      <c r="E18" s="149">
        <v>124.446</v>
      </c>
    </row>
    <row r="19" spans="1:5" ht="18.75">
      <c r="A19" s="182" t="s">
        <v>12</v>
      </c>
      <c r="B19" s="183"/>
      <c r="C19" s="183"/>
      <c r="D19" s="183"/>
      <c r="E19" s="184"/>
    </row>
    <row r="20" spans="1:5" ht="16.5" thickBot="1">
      <c r="A20" s="103" t="s">
        <v>13</v>
      </c>
      <c r="B20" s="10">
        <v>314.237</v>
      </c>
      <c r="C20" s="36">
        <v>141.337</v>
      </c>
      <c r="D20" s="10">
        <v>318.951</v>
      </c>
      <c r="E20" s="36">
        <v>142.042</v>
      </c>
    </row>
    <row r="21" spans="1:5" ht="16.5" thickBot="1">
      <c r="A21" s="102" t="s">
        <v>43</v>
      </c>
      <c r="B21" s="151">
        <v>314.237</v>
      </c>
      <c r="C21" s="152">
        <v>141.337</v>
      </c>
      <c r="D21" s="151">
        <v>318.951</v>
      </c>
      <c r="E21" s="152">
        <v>142.042</v>
      </c>
    </row>
    <row r="22" spans="1:5" ht="16.5" thickBot="1">
      <c r="A22" s="53" t="s">
        <v>44</v>
      </c>
      <c r="B22" s="91">
        <v>256.823</v>
      </c>
      <c r="C22" s="92">
        <v>138.677</v>
      </c>
      <c r="D22" s="91">
        <v>251.588</v>
      </c>
      <c r="E22" s="92">
        <v>137.668</v>
      </c>
    </row>
    <row r="23" spans="1:5" ht="15.75">
      <c r="A23" s="104" t="s">
        <v>23</v>
      </c>
      <c r="B23" s="51" t="s">
        <v>63</v>
      </c>
      <c r="C23" s="52">
        <v>174.38</v>
      </c>
      <c r="D23" s="51" t="s">
        <v>63</v>
      </c>
      <c r="E23" s="52">
        <v>174.7</v>
      </c>
    </row>
  </sheetData>
  <sheetProtection/>
  <mergeCells count="8">
    <mergeCell ref="A1:E1"/>
    <mergeCell ref="B2:C2"/>
    <mergeCell ref="D2:E2"/>
    <mergeCell ref="D3:E3"/>
    <mergeCell ref="B3:C3"/>
    <mergeCell ref="A19:E19"/>
    <mergeCell ref="A5:E5"/>
    <mergeCell ref="A16:E16"/>
  </mergeCells>
  <printOptions/>
  <pageMargins left="0.25" right="0.25" top="0.75" bottom="0.75" header="0.3" footer="0.3"/>
  <pageSetup fitToHeight="1" fitToWidth="1" horizontalDpi="600" verticalDpi="600" orientation="landscape" paperSize="8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3" sqref="H23"/>
    </sheetView>
  </sheetViews>
  <sheetFormatPr defaultColWidth="9.140625" defaultRowHeight="15"/>
  <cols>
    <col min="1" max="1" width="24.421875" style="0" bestFit="1" customWidth="1"/>
    <col min="2" max="2" width="9.57421875" style="0" customWidth="1"/>
    <col min="3" max="3" width="8.7109375" style="0" customWidth="1"/>
    <col min="4" max="4" width="14.57421875" style="0" customWidth="1"/>
    <col min="7" max="7" width="15.28125" style="0" customWidth="1"/>
  </cols>
  <sheetData>
    <row r="1" spans="1:7" ht="18.75" customHeight="1">
      <c r="A1" s="191" t="s">
        <v>55</v>
      </c>
      <c r="B1" s="192"/>
      <c r="C1" s="192"/>
      <c r="D1" s="192"/>
      <c r="E1" s="192"/>
      <c r="F1" s="192"/>
      <c r="G1" s="193"/>
    </row>
    <row r="2" spans="1:8" s="37" customFormat="1" ht="15.75">
      <c r="A2" s="194"/>
      <c r="B2" s="188">
        <v>2014</v>
      </c>
      <c r="C2" s="189"/>
      <c r="D2" s="189"/>
      <c r="E2" s="188">
        <v>2015</v>
      </c>
      <c r="F2" s="189"/>
      <c r="G2" s="190"/>
      <c r="H2" s="145"/>
    </row>
    <row r="3" spans="1:7" ht="15.75">
      <c r="A3" s="195"/>
      <c r="B3" s="196" t="s">
        <v>76</v>
      </c>
      <c r="C3" s="196"/>
      <c r="D3" s="196"/>
      <c r="E3" s="196" t="s">
        <v>76</v>
      </c>
      <c r="F3" s="196"/>
      <c r="G3" s="197"/>
    </row>
    <row r="4" spans="1:7" ht="15">
      <c r="A4" s="95"/>
      <c r="B4" s="96" t="s">
        <v>56</v>
      </c>
      <c r="C4" s="96" t="s">
        <v>57</v>
      </c>
      <c r="D4" s="97" t="s">
        <v>58</v>
      </c>
      <c r="E4" s="96" t="s">
        <v>56</v>
      </c>
      <c r="F4" s="96" t="s">
        <v>57</v>
      </c>
      <c r="G4" s="97" t="s">
        <v>58</v>
      </c>
    </row>
    <row r="5" spans="1:7" ht="15.75">
      <c r="A5" s="99" t="s">
        <v>59</v>
      </c>
      <c r="B5" s="19">
        <v>52.773557749318144</v>
      </c>
      <c r="C5" s="19">
        <v>62.289796943322585</v>
      </c>
      <c r="D5" s="20">
        <v>54.28879544053453</v>
      </c>
      <c r="E5" s="19">
        <v>52.306185197605394</v>
      </c>
      <c r="F5" s="19">
        <v>45.47692509888023</v>
      </c>
      <c r="G5" s="20">
        <v>51.21376214347898</v>
      </c>
    </row>
    <row r="6" spans="1:7" ht="15.75">
      <c r="A6" s="100" t="s">
        <v>60</v>
      </c>
      <c r="B6" s="19">
        <v>72.9600279431217</v>
      </c>
      <c r="C6" s="19">
        <v>52.850167885259424</v>
      </c>
      <c r="D6" s="20">
        <v>59.012760438834356</v>
      </c>
      <c r="E6" s="19">
        <v>68.49713442460317</v>
      </c>
      <c r="F6" s="19">
        <v>44.55070744620365</v>
      </c>
      <c r="G6" s="20">
        <v>52.59316822820181</v>
      </c>
    </row>
    <row r="7" spans="1:7" ht="15.75">
      <c r="A7" s="100" t="s">
        <v>61</v>
      </c>
      <c r="B7" s="18">
        <v>31.059945349484824</v>
      </c>
      <c r="C7" s="18">
        <v>33.31830129232456</v>
      </c>
      <c r="D7" s="21">
        <v>32.995436259111955</v>
      </c>
      <c r="E7" s="18">
        <v>29.019104358117513</v>
      </c>
      <c r="F7" s="18">
        <v>42.729374689345065</v>
      </c>
      <c r="G7" s="21">
        <v>40.769290894812904</v>
      </c>
    </row>
    <row r="8" spans="1:7" ht="15.75">
      <c r="A8" s="143" t="s">
        <v>62</v>
      </c>
      <c r="B8" s="93">
        <v>52.744771246269565</v>
      </c>
      <c r="C8" s="93">
        <v>44.53007470814471</v>
      </c>
      <c r="D8" s="94">
        <v>49.40748333561227</v>
      </c>
      <c r="E8" s="93">
        <v>51.917534742534734</v>
      </c>
      <c r="F8" s="93">
        <v>43.76456702976725</v>
      </c>
      <c r="G8" s="94">
        <v>48.65010569156992</v>
      </c>
    </row>
    <row r="9" spans="1:7" ht="15.75">
      <c r="A9" s="142" t="s">
        <v>23</v>
      </c>
      <c r="B9" s="26">
        <v>28.02</v>
      </c>
      <c r="C9" s="144" t="s">
        <v>63</v>
      </c>
      <c r="D9" s="27" t="s">
        <v>63</v>
      </c>
      <c r="E9" s="160">
        <v>28.346909722222218</v>
      </c>
      <c r="F9" s="144" t="s">
        <v>63</v>
      </c>
      <c r="G9" s="27" t="s">
        <v>63</v>
      </c>
    </row>
    <row r="10" ht="15">
      <c r="K10" s="140"/>
    </row>
    <row r="11" spans="1:6" ht="15">
      <c r="A11" s="37"/>
      <c r="B11" s="37"/>
      <c r="C11" s="37"/>
      <c r="D11" s="37"/>
      <c r="E11" s="32"/>
      <c r="F11" s="32"/>
    </row>
    <row r="12" spans="1:4" ht="15">
      <c r="A12" s="37"/>
      <c r="B12" s="37"/>
      <c r="C12" s="37"/>
      <c r="D12" s="37"/>
    </row>
    <row r="13" spans="1:4" ht="15">
      <c r="A13" s="37"/>
      <c r="B13" s="37"/>
      <c r="C13" s="37"/>
      <c r="D13" s="37"/>
    </row>
    <row r="14" spans="1:4" ht="15">
      <c r="A14" s="37"/>
      <c r="B14" s="37"/>
      <c r="C14" s="37"/>
      <c r="D14" s="37"/>
    </row>
    <row r="15" spans="1:4" ht="15">
      <c r="A15" s="37"/>
      <c r="B15" s="37"/>
      <c r="C15" s="37"/>
      <c r="D15" s="37"/>
    </row>
    <row r="16" spans="1:4" ht="15">
      <c r="A16" s="37"/>
      <c r="B16" s="37"/>
      <c r="C16" s="37"/>
      <c r="D16" s="37"/>
    </row>
    <row r="17" spans="1:4" ht="15">
      <c r="A17" s="37"/>
      <c r="B17" s="37"/>
      <c r="C17" s="37"/>
      <c r="D17" s="37"/>
    </row>
    <row r="18" spans="1:4" ht="15">
      <c r="A18" s="37"/>
      <c r="B18" s="37"/>
      <c r="C18" s="37"/>
      <c r="D18" s="37"/>
    </row>
    <row r="19" spans="1:4" ht="15">
      <c r="A19" s="37"/>
      <c r="B19" s="37"/>
      <c r="C19" s="37"/>
      <c r="D19" s="37"/>
    </row>
    <row r="20" spans="1:4" ht="15">
      <c r="A20" s="37"/>
      <c r="B20" s="37"/>
      <c r="C20" s="37"/>
      <c r="D20" s="37"/>
    </row>
    <row r="21" spans="1:8" ht="15">
      <c r="A21" s="37"/>
      <c r="B21" s="37"/>
      <c r="C21" s="37"/>
      <c r="D21" s="37"/>
      <c r="H21" s="141"/>
    </row>
    <row r="22" spans="1:4" ht="15">
      <c r="A22" s="37"/>
      <c r="B22" s="37"/>
      <c r="C22" s="37"/>
      <c r="D22" s="37"/>
    </row>
    <row r="23" spans="1:4" ht="15">
      <c r="A23" s="37"/>
      <c r="B23" s="37"/>
      <c r="C23" s="37"/>
      <c r="D23" s="37"/>
    </row>
    <row r="24" spans="1:4" ht="15">
      <c r="A24" s="37"/>
      <c r="B24" s="37"/>
      <c r="C24" s="37"/>
      <c r="D24" s="37"/>
    </row>
    <row r="25" spans="1:4" ht="15">
      <c r="A25" s="37"/>
      <c r="B25" s="37"/>
      <c r="C25" s="37"/>
      <c r="D25" s="37"/>
    </row>
    <row r="26" spans="1:4" ht="15">
      <c r="A26" s="37"/>
      <c r="B26" s="37"/>
      <c r="C26" s="37"/>
      <c r="D26" s="37"/>
    </row>
  </sheetData>
  <sheetProtection/>
  <mergeCells count="6">
    <mergeCell ref="E2:G2"/>
    <mergeCell ref="A1:G1"/>
    <mergeCell ref="B2:D2"/>
    <mergeCell ref="A2:A3"/>
    <mergeCell ref="B3:D3"/>
    <mergeCell ref="E3:G3"/>
  </mergeCells>
  <printOptions/>
  <pageMargins left="0.25" right="0.25" top="0.75" bottom="0.75" header="0.3" footer="0.3"/>
  <pageSetup fitToHeight="1" fitToWidth="1" horizontalDpi="600" verticalDpi="6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showGridLines="0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3" sqref="O33"/>
    </sheetView>
  </sheetViews>
  <sheetFormatPr defaultColWidth="9.140625" defaultRowHeight="15"/>
  <cols>
    <col min="1" max="1" width="27.00390625" style="0" customWidth="1"/>
    <col min="2" max="2" width="21.421875" style="0" customWidth="1"/>
    <col min="3" max="3" width="21.00390625" style="0" customWidth="1"/>
  </cols>
  <sheetData>
    <row r="1" spans="1:3" ht="18.75" customHeight="1">
      <c r="A1" s="173" t="s">
        <v>70</v>
      </c>
      <c r="B1" s="174"/>
      <c r="C1" s="175"/>
    </row>
    <row r="2" spans="1:3" s="37" customFormat="1" ht="18.75" customHeight="1">
      <c r="A2" s="201"/>
      <c r="B2" s="154">
        <v>2014</v>
      </c>
      <c r="C2" s="158">
        <v>2015</v>
      </c>
    </row>
    <row r="3" spans="1:3" ht="18.75" customHeight="1">
      <c r="A3" s="202"/>
      <c r="B3" s="153" t="s">
        <v>76</v>
      </c>
      <c r="C3" s="138" t="s">
        <v>76</v>
      </c>
    </row>
    <row r="4" spans="1:3" ht="15.75">
      <c r="A4" s="203" t="s">
        <v>75</v>
      </c>
      <c r="B4" s="204"/>
      <c r="C4" s="205"/>
    </row>
    <row r="5" spans="1:3" ht="15.75">
      <c r="A5" s="122" t="s">
        <v>45</v>
      </c>
      <c r="B5" s="41">
        <v>1623769.446</v>
      </c>
      <c r="C5" s="41">
        <v>656377.956</v>
      </c>
    </row>
    <row r="6" spans="1:3" ht="15.75">
      <c r="A6" s="123" t="s">
        <v>46</v>
      </c>
      <c r="B6" s="16">
        <v>6419099.249999999</v>
      </c>
      <c r="C6" s="16">
        <v>7192201.17</v>
      </c>
    </row>
    <row r="7" spans="1:3" ht="15.75">
      <c r="A7" s="123" t="s">
        <v>47</v>
      </c>
      <c r="B7" s="16">
        <v>215183.923</v>
      </c>
      <c r="C7" s="16">
        <v>300974.642</v>
      </c>
    </row>
    <row r="8" spans="1:3" ht="15.75">
      <c r="A8" s="123" t="s">
        <v>48</v>
      </c>
      <c r="B8" s="16">
        <v>165087.79700000002</v>
      </c>
      <c r="C8" s="16">
        <v>346305.268</v>
      </c>
    </row>
    <row r="9" spans="1:3" ht="15.75">
      <c r="A9" s="123" t="s">
        <v>49</v>
      </c>
      <c r="B9" s="42">
        <v>17864.253</v>
      </c>
      <c r="C9" s="42">
        <v>15131.976</v>
      </c>
    </row>
    <row r="10" spans="1:3" ht="15.75">
      <c r="A10" s="121" t="s">
        <v>50</v>
      </c>
      <c r="B10" s="120">
        <f>SUM(B5:B9)</f>
        <v>8441004.669</v>
      </c>
      <c r="C10" s="120">
        <f>SUM(C5:C9)</f>
        <v>8510991.012</v>
      </c>
    </row>
    <row r="11" spans="1:3" ht="15.75" customHeight="1">
      <c r="A11" s="198" t="s">
        <v>51</v>
      </c>
      <c r="B11" s="199"/>
      <c r="C11" s="200"/>
    </row>
    <row r="12" spans="1:3" ht="15.75">
      <c r="A12" s="122" t="s">
        <v>69</v>
      </c>
      <c r="B12" s="30">
        <v>1512.9703333333334</v>
      </c>
      <c r="C12" s="30">
        <v>287.1446666666667</v>
      </c>
    </row>
    <row r="13" spans="1:3" ht="15.75">
      <c r="A13" s="123" t="s">
        <v>64</v>
      </c>
      <c r="B13" s="31">
        <v>1222.51</v>
      </c>
      <c r="C13" s="31">
        <v>1189.830333333331</v>
      </c>
    </row>
    <row r="14" spans="1:3" ht="15.75">
      <c r="A14" s="123" t="s">
        <v>65</v>
      </c>
      <c r="B14" s="31">
        <v>36.81</v>
      </c>
      <c r="C14" s="31">
        <v>985.0586666666666</v>
      </c>
    </row>
    <row r="15" spans="1:3" ht="15.75">
      <c r="A15" s="123" t="s">
        <v>66</v>
      </c>
      <c r="B15" s="28">
        <v>2501.5</v>
      </c>
      <c r="C15" s="28">
        <v>497.94333333333327</v>
      </c>
    </row>
    <row r="16" spans="1:3" ht="15.75">
      <c r="A16" s="121" t="s">
        <v>50</v>
      </c>
      <c r="B16" s="131">
        <f>SUM(B12:B15)</f>
        <v>5273.790333333333</v>
      </c>
      <c r="C16" s="131">
        <f>SUM(C12:C15)</f>
        <v>2959.9769999999976</v>
      </c>
    </row>
    <row r="18" spans="1:3" ht="15">
      <c r="A18" s="17"/>
      <c r="B18" s="38"/>
      <c r="C18" s="38"/>
    </row>
    <row r="30" ht="15">
      <c r="C30" s="2"/>
    </row>
  </sheetData>
  <sheetProtection/>
  <mergeCells count="4">
    <mergeCell ref="A11:C11"/>
    <mergeCell ref="A2:A3"/>
    <mergeCell ref="A1:C1"/>
    <mergeCell ref="A4:C4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8" sqref="H28"/>
    </sheetView>
  </sheetViews>
  <sheetFormatPr defaultColWidth="9.140625" defaultRowHeight="15"/>
  <cols>
    <col min="1" max="1" width="18.421875" style="0" customWidth="1"/>
    <col min="2" max="2" width="19.28125" style="0" customWidth="1"/>
    <col min="3" max="3" width="20.00390625" style="0" customWidth="1"/>
  </cols>
  <sheetData>
    <row r="1" spans="1:3" ht="18.75" customHeight="1">
      <c r="A1" s="207" t="s">
        <v>71</v>
      </c>
      <c r="B1" s="208"/>
      <c r="C1" s="209"/>
    </row>
    <row r="2" spans="1:3" s="37" customFormat="1" ht="18.75" customHeight="1">
      <c r="A2" s="206"/>
      <c r="B2" s="155">
        <v>2014</v>
      </c>
      <c r="C2" s="159">
        <v>2015</v>
      </c>
    </row>
    <row r="3" spans="1:6" ht="18.75" customHeight="1">
      <c r="A3" s="201"/>
      <c r="B3" s="47" t="s">
        <v>76</v>
      </c>
      <c r="C3" s="48" t="s">
        <v>76</v>
      </c>
      <c r="F3" s="124"/>
    </row>
    <row r="4" spans="1:6" ht="15.75">
      <c r="A4" s="210" t="s">
        <v>53</v>
      </c>
      <c r="B4" s="211"/>
      <c r="C4" s="212"/>
      <c r="F4" s="125"/>
    </row>
    <row r="5" spans="1:6" ht="15.75">
      <c r="A5" s="128" t="s">
        <v>46</v>
      </c>
      <c r="B5" s="16">
        <v>1004625.69</v>
      </c>
      <c r="C5" s="16">
        <v>1126717.247</v>
      </c>
      <c r="F5" s="125"/>
    </row>
    <row r="6" spans="1:6" ht="15.75">
      <c r="A6" s="128" t="s">
        <v>47</v>
      </c>
      <c r="B6" s="16">
        <v>339399.94</v>
      </c>
      <c r="C6" s="16">
        <v>504776.7280000001</v>
      </c>
      <c r="F6" s="125"/>
    </row>
    <row r="7" spans="1:6" ht="15.75">
      <c r="A7" s="129" t="s">
        <v>50</v>
      </c>
      <c r="B7" s="120">
        <f>SUM(B5:B6)</f>
        <v>1344025.63</v>
      </c>
      <c r="C7" s="120">
        <f>SUM(C5:C6)</f>
        <v>1631493.975</v>
      </c>
      <c r="F7" s="125"/>
    </row>
    <row r="8" spans="1:6" ht="15.75">
      <c r="A8" s="210" t="s">
        <v>54</v>
      </c>
      <c r="B8" s="211"/>
      <c r="C8" s="212"/>
      <c r="F8" s="126"/>
    </row>
    <row r="9" spans="1:3" ht="15.75">
      <c r="A9" s="123" t="s">
        <v>64</v>
      </c>
      <c r="B9" s="28">
        <v>14.25</v>
      </c>
      <c r="C9" s="28">
        <v>33.285000000000004</v>
      </c>
    </row>
    <row r="10" spans="1:3" ht="15.75">
      <c r="A10" s="123" t="s">
        <v>67</v>
      </c>
      <c r="B10" s="31">
        <v>0.33</v>
      </c>
      <c r="C10" s="31">
        <v>2.2479999999999998</v>
      </c>
    </row>
    <row r="11" spans="1:3" ht="15.75">
      <c r="A11" s="123" t="s">
        <v>66</v>
      </c>
      <c r="B11" s="28">
        <v>113.31</v>
      </c>
      <c r="C11" s="28">
        <v>153.5336666666667</v>
      </c>
    </row>
    <row r="12" spans="1:3" ht="15.75">
      <c r="A12" s="123" t="s">
        <v>68</v>
      </c>
      <c r="B12" s="28">
        <v>2.66</v>
      </c>
      <c r="C12" s="28">
        <v>4.653666666666666</v>
      </c>
    </row>
    <row r="13" spans="1:3" ht="15.75">
      <c r="A13" s="121" t="s">
        <v>50</v>
      </c>
      <c r="B13" s="130">
        <f>SUM(B9:B12)</f>
        <v>130.55</v>
      </c>
      <c r="C13" s="131">
        <f>SUM(C9:C12)</f>
        <v>193.72033333333337</v>
      </c>
    </row>
    <row r="14" ht="15">
      <c r="A14" s="127"/>
    </row>
  </sheetData>
  <sheetProtection/>
  <mergeCells count="4">
    <mergeCell ref="A2:A3"/>
    <mergeCell ref="A1:C1"/>
    <mergeCell ref="A4:C4"/>
    <mergeCell ref="A8:C8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Исаев Николай Викторович</dc:creator>
  <cp:keywords/>
  <dc:description/>
  <cp:lastModifiedBy>Исаев Николай Викторович</cp:lastModifiedBy>
  <cp:lastPrinted>2014-10-21T05:15:05Z</cp:lastPrinted>
  <dcterms:created xsi:type="dcterms:W3CDTF">2010-04-06T12:01:25Z</dcterms:created>
  <dcterms:modified xsi:type="dcterms:W3CDTF">2015-05-05T13:43:03Z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-451588308</vt:i4>
  </property>
  <property fmtid="{D5CDD505-2E9C-101B-9397-08002B2CF9AE}" pid="3" name="_NewReviewCycle">
    <vt:lpwstr/>
  </property>
  <property fmtid="{D5CDD505-2E9C-101B-9397-08002B2CF9AE}" pid="4" name="_EmailSubject">
    <vt:lpwstr>TGC-1_Производственные показатели 1Q2015.xls</vt:lpwstr>
  </property>
  <property fmtid="{D5CDD505-2E9C-101B-9397-08002B2CF9AE}" pid="5" name="_AuthorEmail">
    <vt:lpwstr>Moseev.RS@tgc1.ru</vt:lpwstr>
  </property>
  <property fmtid="{D5CDD505-2E9C-101B-9397-08002B2CF9AE}" pid="6" name="_AuthorEmailDisplayName">
    <vt:lpwstr>Мосеев Роман Сергеевич</vt:lpwstr>
  </property>
  <property fmtid="{D5CDD505-2E9C-101B-9397-08002B2CF9AE}" pid="7" name="_ReviewingToolsShownOnce">
    <vt:lpwstr/>
  </property>
</Properties>
</file>