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4" activeTab="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/>
  <calcPr fullCalcOnLoad="1"/>
</workbook>
</file>

<file path=xl/sharedStrings.xml><?xml version="1.0" encoding="utf-8"?>
<sst xmlns="http://schemas.openxmlformats.org/spreadsheetml/2006/main" count="286" uniqueCount="89">
  <si>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</si>
  <si>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</si>
  <si>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</si>
  <si>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</si>
  <si>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</si>
  <si>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</si>
  <si>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</si>
  <si>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</si>
  <si>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</si>
  <si>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</si>
  <si>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</si>
  <si>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</si>
  <si>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</si>
  <si>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</si>
  <si>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</si>
  <si>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</si>
  <si>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</si>
  <si>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</si>
  <si>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</si>
  <si>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</si>
  <si>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</si>
  <si>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</si>
  <si>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</si>
  <si>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</si>
  <si>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</si>
  <si>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</si>
  <si>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</si>
  <si>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</si>
  <si>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</si>
  <si>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</si>
  <si>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</si>
  <si>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</si>
  <si>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</si>
  <si>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</si>
  <si>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</si>
  <si>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</si>
  <si>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</si>
  <si>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</si>
  <si>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</si>
  <si>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</si>
  <si>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</si>
  <si>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</si>
  <si>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</si>
  <si>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</si>
  <si>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</si>
  <si>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</si>
  <si>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</si>
  <si>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</si>
  <si>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</si>
  <si>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</si>
  <si>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</si>
  <si>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</si>
  <si>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</si>
  <si>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</si>
  <si>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</si>
  <si>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</si>
  <si>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</si>
  <si>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</si>
  <si>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</si>
  <si>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</si>
  <si>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</si>
  <si>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</si>
  <si>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</si>
  <si>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</si>
  <si>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</si>
  <si>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</si>
  <si>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</si>
  <si>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</si>
  <si>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</si>
  <si>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</si>
  <si>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</si>
  <si>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</si>
  <si>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Выработка электрической энергии станциями ОАО "ТГК-1", тыс. кВт∙ч</t>
  </si>
  <si>
    <t>Отпуск тепловой энергии станциями ОАО "ТГК-1", Гкал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</si>
  <si>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</si>
  <si>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</si>
  <si>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апрель</t>
  </si>
  <si>
    <t>май</t>
  </si>
  <si>
    <t>июнь</t>
  </si>
  <si>
    <t>1П</t>
  </si>
  <si>
    <t>июль</t>
  </si>
  <si>
    <t>август</t>
  </si>
  <si>
    <t>сентябрь</t>
  </si>
  <si>
    <t>3 кв</t>
  </si>
  <si>
    <t>9 мес</t>
  </si>
  <si>
    <t>1 П</t>
  </si>
  <si>
    <t>1 кв</t>
  </si>
  <si>
    <t>2 кв</t>
  </si>
  <si>
    <t xml:space="preserve"> 3 кв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</si>
</sst>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name val="Times New Roman Cyr"/>
      <family val="1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8" fillId="33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wrapText="1"/>
    </xf>
    <xf numFmtId="3" fontId="6" fillId="0" borderId="12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6" fillId="0" borderId="11" xfId="67" applyNumberFormat="1" applyFont="1" applyFill="1" applyBorder="1">
      <alignment/>
      <protection/>
    </xf>
    <xf numFmtId="3" fontId="6" fillId="0" borderId="18" xfId="67" applyNumberFormat="1" applyFont="1" applyFill="1" applyBorder="1">
      <alignment/>
      <protection/>
    </xf>
    <xf numFmtId="3" fontId="6" fillId="0" borderId="19" xfId="67" applyNumberFormat="1" applyFont="1" applyFill="1" applyBorder="1">
      <alignment/>
      <protection/>
    </xf>
    <xf numFmtId="3" fontId="6" fillId="0" borderId="20" xfId="67" applyNumberFormat="1" applyFont="1" applyFill="1" applyBorder="1">
      <alignment/>
      <protection/>
    </xf>
    <xf numFmtId="3" fontId="3" fillId="20" borderId="21" xfId="35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5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3" fontId="3" fillId="20" borderId="21" xfId="35" applyNumberFormat="1" applyFont="1" applyBorder="1" applyAlignment="1">
      <alignment/>
    </xf>
    <xf numFmtId="3" fontId="6" fillId="0" borderId="21" xfId="67" applyNumberFormat="1" applyFont="1" applyFill="1" applyBorder="1">
      <alignment/>
      <protection/>
    </xf>
    <xf numFmtId="3" fontId="6" fillId="0" borderId="2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72" fontId="6" fillId="0" borderId="19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 vertical="center"/>
    </xf>
    <xf numFmtId="179" fontId="0" fillId="0" borderId="0" xfId="72" applyNumberFormat="1" applyFont="1" applyAlignment="1">
      <alignment/>
    </xf>
    <xf numFmtId="179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0" fontId="3" fillId="20" borderId="26" xfId="35" applyFont="1" applyBorder="1" applyAlignment="1">
      <alignment horizontal="center" vertical="center"/>
    </xf>
    <xf numFmtId="0" fontId="3" fillId="20" borderId="27" xfId="35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8" fillId="20" borderId="28" xfId="35" applyFont="1" applyBorder="1" applyAlignment="1">
      <alignment horizontal="center" vertical="center" wrapText="1"/>
    </xf>
    <xf numFmtId="0" fontId="19" fillId="20" borderId="29" xfId="35" applyFont="1" applyBorder="1" applyAlignment="1">
      <alignment horizontal="center" vertical="center" wrapText="1"/>
    </xf>
    <xf numFmtId="0" fontId="19" fillId="20" borderId="19" xfId="35" applyFont="1" applyBorder="1" applyAlignment="1">
      <alignment vertical="center" wrapText="1"/>
    </xf>
    <xf numFmtId="3" fontId="6" fillId="34" borderId="15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3" fontId="6" fillId="34" borderId="25" xfId="0" applyNumberFormat="1" applyFont="1" applyFill="1" applyBorder="1" applyAlignment="1">
      <alignment vertical="center"/>
    </xf>
    <xf numFmtId="0" fontId="3" fillId="20" borderId="28" xfId="35" applyFont="1" applyBorder="1" applyAlignment="1">
      <alignment horizontal="center" vertical="center"/>
    </xf>
    <xf numFmtId="0" fontId="3" fillId="20" borderId="30" xfId="35" applyFont="1" applyBorder="1" applyAlignment="1">
      <alignment horizontal="center" vertical="center"/>
    </xf>
    <xf numFmtId="0" fontId="8" fillId="20" borderId="30" xfId="35" applyFont="1" applyBorder="1" applyAlignment="1">
      <alignment horizontal="center" vertical="center" wrapText="1"/>
    </xf>
    <xf numFmtId="0" fontId="3" fillId="20" borderId="24" xfId="35" applyFont="1" applyBorder="1" applyAlignment="1">
      <alignment horizontal="left" vertical="center" wrapText="1"/>
    </xf>
    <xf numFmtId="4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0" fontId="3" fillId="20" borderId="34" xfId="35" applyFont="1" applyBorder="1" applyAlignment="1">
      <alignment horizontal="center" vertical="center"/>
    </xf>
    <xf numFmtId="0" fontId="2" fillId="20" borderId="12" xfId="35" applyFont="1" applyBorder="1" applyAlignment="1">
      <alignment horizontal="center" vertical="center"/>
    </xf>
    <xf numFmtId="0" fontId="2" fillId="20" borderId="15" xfId="35" applyFont="1" applyBorder="1" applyAlignment="1">
      <alignment horizontal="center" vertical="center"/>
    </xf>
    <xf numFmtId="0" fontId="3" fillId="20" borderId="35" xfId="35" applyFont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wrapText="1"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wrapText="1"/>
    </xf>
    <xf numFmtId="3" fontId="7" fillId="0" borderId="20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wrapText="1"/>
    </xf>
    <xf numFmtId="3" fontId="3" fillId="20" borderId="12" xfId="35" applyNumberFormat="1" applyFont="1" applyBorder="1" applyAlignment="1">
      <alignment/>
    </xf>
    <xf numFmtId="3" fontId="3" fillId="20" borderId="12" xfId="35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 wrapText="1"/>
    </xf>
    <xf numFmtId="3" fontId="7" fillId="35" borderId="40" xfId="0" applyNumberFormat="1" applyFont="1" applyFill="1" applyBorder="1" applyAlignment="1">
      <alignment wrapText="1"/>
    </xf>
    <xf numFmtId="3" fontId="6" fillId="35" borderId="38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 wrapText="1"/>
    </xf>
    <xf numFmtId="3" fontId="7" fillId="35" borderId="40" xfId="0" applyNumberFormat="1" applyFont="1" applyFill="1" applyBorder="1" applyAlignment="1">
      <alignment wrapText="1"/>
    </xf>
    <xf numFmtId="3" fontId="6" fillId="35" borderId="38" xfId="67" applyNumberFormat="1" applyFont="1" applyFill="1" applyBorder="1">
      <alignment/>
      <protection/>
    </xf>
    <xf numFmtId="3" fontId="6" fillId="35" borderId="40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3" fontId="6" fillId="35" borderId="44" xfId="0" applyNumberFormat="1" applyFont="1" applyFill="1" applyBorder="1" applyAlignment="1">
      <alignment/>
    </xf>
    <xf numFmtId="3" fontId="6" fillId="35" borderId="40" xfId="0" applyNumberFormat="1" applyFont="1" applyFill="1" applyBorder="1" applyAlignment="1">
      <alignment/>
    </xf>
    <xf numFmtId="3" fontId="7" fillId="35" borderId="45" xfId="0" applyNumberFormat="1" applyFont="1" applyFill="1" applyBorder="1" applyAlignment="1">
      <alignment wrapText="1"/>
    </xf>
    <xf numFmtId="3" fontId="6" fillId="35" borderId="44" xfId="0" applyNumberFormat="1" applyFont="1" applyFill="1" applyBorder="1" applyAlignment="1">
      <alignment/>
    </xf>
    <xf numFmtId="3" fontId="7" fillId="35" borderId="45" xfId="0" applyNumberFormat="1" applyFont="1" applyFill="1" applyBorder="1" applyAlignment="1">
      <alignment/>
    </xf>
    <xf numFmtId="3" fontId="7" fillId="35" borderId="46" xfId="0" applyNumberFormat="1" applyFont="1" applyFill="1" applyBorder="1" applyAlignment="1">
      <alignment/>
    </xf>
    <xf numFmtId="3" fontId="7" fillId="35" borderId="46" xfId="0" applyNumberFormat="1" applyFont="1" applyFill="1" applyBorder="1" applyAlignment="1">
      <alignment wrapText="1"/>
    </xf>
    <xf numFmtId="0" fontId="19" fillId="20" borderId="47" xfId="35" applyFont="1" applyBorder="1" applyAlignment="1">
      <alignment horizontal="center" vertical="center" wrapText="1"/>
    </xf>
    <xf numFmtId="0" fontId="19" fillId="20" borderId="48" xfId="35" applyFont="1" applyBorder="1" applyAlignment="1">
      <alignment vertical="center" wrapText="1"/>
    </xf>
    <xf numFmtId="4" fontId="7" fillId="35" borderId="13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24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3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22" xfId="0" applyNumberFormat="1" applyFont="1" applyFill="1" applyBorder="1" applyAlignment="1">
      <alignment horizontal="center" wrapText="1"/>
    </xf>
    <xf numFmtId="172" fontId="7" fillId="35" borderId="23" xfId="0" applyNumberFormat="1" applyFont="1" applyFill="1" applyBorder="1" applyAlignment="1">
      <alignment horizontal="center" wrapText="1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22" xfId="0" applyNumberFormat="1" applyFont="1" applyFill="1" applyBorder="1" applyAlignment="1">
      <alignment horizontal="center" wrapText="1"/>
    </xf>
    <xf numFmtId="0" fontId="12" fillId="0" borderId="49" xfId="0" applyFont="1" applyBorder="1" applyAlignment="1">
      <alignment horizontal="justify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1" fillId="20" borderId="19" xfId="35" applyFont="1" applyBorder="1" applyAlignment="1">
      <alignment horizontal="left" vertical="center"/>
    </xf>
    <xf numFmtId="0" fontId="21" fillId="20" borderId="38" xfId="35" applyFont="1" applyBorder="1" applyAlignment="1">
      <alignment horizontal="left" vertical="center"/>
    </xf>
    <xf numFmtId="0" fontId="21" fillId="20" borderId="39" xfId="35" applyFont="1" applyBorder="1" applyAlignment="1">
      <alignment horizontal="left" vertical="center"/>
    </xf>
    <xf numFmtId="0" fontId="21" fillId="20" borderId="40" xfId="35" applyFont="1" applyBorder="1" applyAlignment="1">
      <alignment horizontal="left" vertical="center"/>
    </xf>
    <xf numFmtId="0" fontId="22" fillId="20" borderId="35" xfId="35" applyFont="1" applyBorder="1" applyAlignment="1">
      <alignment horizontal="left" vertical="center"/>
    </xf>
    <xf numFmtId="0" fontId="21" fillId="20" borderId="44" xfId="35" applyFont="1" applyBorder="1" applyAlignment="1">
      <alignment horizontal="left" vertical="center"/>
    </xf>
    <xf numFmtId="0" fontId="22" fillId="20" borderId="45" xfId="35" applyFont="1" applyBorder="1" applyAlignment="1">
      <alignment horizontal="left" vertical="center"/>
    </xf>
    <xf numFmtId="0" fontId="23" fillId="0" borderId="23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21" fillId="20" borderId="18" xfId="35" applyFont="1" applyBorder="1" applyAlignment="1">
      <alignment horizontal="left" vertical="center"/>
    </xf>
    <xf numFmtId="0" fontId="21" fillId="20" borderId="20" xfId="35" applyFont="1" applyBorder="1" applyAlignment="1">
      <alignment horizontal="left" vertical="center"/>
    </xf>
    <xf numFmtId="0" fontId="3" fillId="20" borderId="45" xfId="35" applyFont="1" applyBorder="1" applyAlignment="1">
      <alignment horizontal="left" vertical="center" wrapText="1"/>
    </xf>
    <xf numFmtId="0" fontId="23" fillId="0" borderId="50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4" fillId="20" borderId="24" xfId="35" applyFont="1" applyBorder="1" applyAlignment="1">
      <alignment horizontal="left" vertical="center"/>
    </xf>
    <xf numFmtId="0" fontId="21" fillId="20" borderId="24" xfId="35" applyFont="1" applyBorder="1" applyAlignment="1">
      <alignment horizontal="left" vertical="center"/>
    </xf>
    <xf numFmtId="0" fontId="3" fillId="0" borderId="51" xfId="35" applyFont="1" applyFill="1" applyBorder="1" applyAlignment="1">
      <alignment/>
    </xf>
    <xf numFmtId="0" fontId="3" fillId="0" borderId="52" xfId="35" applyFont="1" applyFill="1" applyBorder="1" applyAlignment="1">
      <alignment/>
    </xf>
    <xf numFmtId="0" fontId="3" fillId="0" borderId="53" xfId="35" applyFont="1" applyFill="1" applyBorder="1" applyAlignment="1">
      <alignment/>
    </xf>
    <xf numFmtId="0" fontId="3" fillId="20" borderId="54" xfId="35" applyFont="1" applyBorder="1" applyAlignment="1">
      <alignment horizontal="right"/>
    </xf>
    <xf numFmtId="3" fontId="3" fillId="20" borderId="55" xfId="35" applyNumberFormat="1" applyFont="1" applyBorder="1" applyAlignment="1">
      <alignment/>
    </xf>
    <xf numFmtId="3" fontId="3" fillId="20" borderId="55" xfId="35" applyNumberFormat="1" applyFont="1" applyBorder="1" applyAlignment="1">
      <alignment/>
    </xf>
    <xf numFmtId="3" fontId="3" fillId="20" borderId="56" xfId="35" applyNumberFormat="1" applyFont="1" applyBorder="1" applyAlignment="1">
      <alignment/>
    </xf>
    <xf numFmtId="0" fontId="3" fillId="20" borderId="57" xfId="35" applyFont="1" applyBorder="1" applyAlignment="1">
      <alignment horizontal="right"/>
    </xf>
    <xf numFmtId="3" fontId="3" fillId="20" borderId="58" xfId="35" applyNumberFormat="1" applyFont="1" applyBorder="1" applyAlignment="1">
      <alignment/>
    </xf>
    <xf numFmtId="3" fontId="3" fillId="20" borderId="58" xfId="35" applyNumberFormat="1" applyFont="1" applyBorder="1" applyAlignment="1">
      <alignment/>
    </xf>
    <xf numFmtId="3" fontId="3" fillId="20" borderId="59" xfId="35" applyNumberFormat="1" applyFont="1" applyBorder="1" applyAlignment="1">
      <alignment/>
    </xf>
    <xf numFmtId="3" fontId="10" fillId="35" borderId="22" xfId="0" applyNumberFormat="1" applyFont="1" applyFill="1" applyBorder="1" applyAlignment="1">
      <alignment vertical="center"/>
    </xf>
    <xf numFmtId="0" fontId="3" fillId="20" borderId="60" xfId="35" applyFont="1" applyBorder="1" applyAlignment="1">
      <alignment vertical="center"/>
    </xf>
    <xf numFmtId="0" fontId="59" fillId="20" borderId="38" xfId="35" applyFont="1" applyBorder="1" applyAlignment="1">
      <alignment vertical="center"/>
    </xf>
    <xf numFmtId="0" fontId="59" fillId="20" borderId="39" xfId="35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73" fontId="6" fillId="0" borderId="39" xfId="0" applyNumberFormat="1" applyFont="1" applyBorder="1" applyAlignment="1">
      <alignment horizontal="right" vertical="center"/>
    </xf>
    <xf numFmtId="173" fontId="6" fillId="0" borderId="38" xfId="0" applyNumberFormat="1" applyFont="1" applyBorder="1" applyAlignment="1">
      <alignment vertical="center"/>
    </xf>
    <xf numFmtId="173" fontId="6" fillId="0" borderId="46" xfId="0" applyNumberFormat="1" applyFont="1" applyBorder="1" applyAlignment="1">
      <alignment vertical="center"/>
    </xf>
    <xf numFmtId="173" fontId="6" fillId="0" borderId="39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59" fillId="20" borderId="38" xfId="35" applyFont="1" applyBorder="1" applyAlignment="1">
      <alignment horizontal="left" vertical="center"/>
    </xf>
    <xf numFmtId="0" fontId="59" fillId="20" borderId="39" xfId="35" applyFont="1" applyBorder="1" applyAlignment="1">
      <alignment horizontal="left" vertical="center"/>
    </xf>
    <xf numFmtId="0" fontId="3" fillId="20" borderId="60" xfId="35" applyFont="1" applyBorder="1" applyAlignment="1">
      <alignment horizontal="left" vertical="center"/>
    </xf>
    <xf numFmtId="173" fontId="10" fillId="35" borderId="44" xfId="0" applyNumberFormat="1" applyFont="1" applyFill="1" applyBorder="1" applyAlignment="1">
      <alignment vertical="center"/>
    </xf>
    <xf numFmtId="173" fontId="10" fillId="35" borderId="22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 quotePrefix="1">
      <alignment horizontal="center" wrapText="1"/>
    </xf>
    <xf numFmtId="172" fontId="6" fillId="34" borderId="21" xfId="0" applyNumberFormat="1" applyFont="1" applyFill="1" applyBorder="1" applyAlignment="1">
      <alignment horizontal="center" wrapText="1"/>
    </xf>
    <xf numFmtId="172" fontId="6" fillId="34" borderId="0" xfId="0" applyNumberFormat="1" applyFont="1" applyFill="1" applyBorder="1" applyAlignment="1">
      <alignment horizontal="center" vertical="center" wrapText="1"/>
    </xf>
    <xf numFmtId="172" fontId="6" fillId="34" borderId="17" xfId="0" applyNumberFormat="1" applyFont="1" applyFill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center" wrapText="1"/>
    </xf>
    <xf numFmtId="172" fontId="6" fillId="34" borderId="17" xfId="0" applyNumberFormat="1" applyFont="1" applyFill="1" applyBorder="1" applyAlignment="1">
      <alignment horizontal="center" wrapText="1"/>
    </xf>
    <xf numFmtId="173" fontId="6" fillId="34" borderId="15" xfId="0" applyNumberFormat="1" applyFont="1" applyFill="1" applyBorder="1" applyAlignment="1">
      <alignment vertical="center"/>
    </xf>
    <xf numFmtId="173" fontId="6" fillId="34" borderId="17" xfId="0" applyNumberFormat="1" applyFont="1" applyFill="1" applyBorder="1" applyAlignment="1">
      <alignment horizontal="right" vertical="center"/>
    </xf>
    <xf numFmtId="173" fontId="6" fillId="34" borderId="17" xfId="0" applyNumberFormat="1" applyFont="1" applyFill="1" applyBorder="1" applyAlignment="1">
      <alignment vertical="center"/>
    </xf>
    <xf numFmtId="173" fontId="7" fillId="35" borderId="22" xfId="0" applyNumberFormat="1" applyFont="1" applyFill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3" fillId="20" borderId="44" xfId="35" applyFont="1" applyBorder="1" applyAlignment="1">
      <alignment horizontal="left" vertical="center" wrapText="1"/>
    </xf>
    <xf numFmtId="0" fontId="59" fillId="20" borderId="44" xfId="35" applyFont="1" applyBorder="1" applyAlignment="1">
      <alignment/>
    </xf>
    <xf numFmtId="0" fontId="3" fillId="20" borderId="63" xfId="35" applyFont="1" applyBorder="1" applyAlignment="1">
      <alignment horizontal="center" vertical="center"/>
    </xf>
    <xf numFmtId="0" fontId="3" fillId="20" borderId="64" xfId="35" applyFont="1" applyBorder="1" applyAlignment="1">
      <alignment horizontal="center" vertical="center"/>
    </xf>
    <xf numFmtId="0" fontId="2" fillId="20" borderId="18" xfId="35" applyFont="1" applyBorder="1" applyAlignment="1">
      <alignment horizontal="center" vertical="center"/>
    </xf>
    <xf numFmtId="0" fontId="2" fillId="20" borderId="12" xfId="35" applyFont="1" applyBorder="1" applyAlignment="1">
      <alignment horizontal="center" vertical="center"/>
    </xf>
    <xf numFmtId="0" fontId="2" fillId="20" borderId="27" xfId="35" applyFont="1" applyBorder="1" applyAlignment="1">
      <alignment horizontal="center" vertical="center"/>
    </xf>
    <xf numFmtId="0" fontId="2" fillId="20" borderId="65" xfId="35" applyFont="1" applyBorder="1" applyAlignment="1">
      <alignment horizontal="center" vertical="center"/>
    </xf>
    <xf numFmtId="0" fontId="2" fillId="20" borderId="66" xfId="35" applyFont="1" applyBorder="1" applyAlignment="1">
      <alignment horizontal="center" vertical="center"/>
    </xf>
    <xf numFmtId="0" fontId="41" fillId="20" borderId="67" xfId="35" applyBorder="1" applyAlignment="1">
      <alignment horizontal="center"/>
    </xf>
    <xf numFmtId="0" fontId="41" fillId="20" borderId="68" xfId="35" applyBorder="1" applyAlignment="1">
      <alignment horizontal="center"/>
    </xf>
    <xf numFmtId="0" fontId="2" fillId="20" borderId="67" xfId="35" applyFont="1" applyBorder="1" applyAlignment="1">
      <alignment horizontal="center"/>
    </xf>
    <xf numFmtId="0" fontId="2" fillId="20" borderId="69" xfId="35" applyFont="1" applyBorder="1" applyAlignment="1">
      <alignment horizontal="center"/>
    </xf>
    <xf numFmtId="0" fontId="2" fillId="20" borderId="70" xfId="35" applyFont="1" applyBorder="1" applyAlignment="1">
      <alignment horizontal="center" vertical="center"/>
    </xf>
    <xf numFmtId="0" fontId="2" fillId="20" borderId="15" xfId="35" applyFont="1" applyBorder="1" applyAlignment="1">
      <alignment horizontal="center" vertical="center"/>
    </xf>
    <xf numFmtId="0" fontId="19" fillId="20" borderId="26" xfId="35" applyFont="1" applyBorder="1" applyAlignment="1">
      <alignment horizontal="center"/>
    </xf>
    <xf numFmtId="0" fontId="9" fillId="36" borderId="33" xfId="35" applyFont="1" applyFill="1" applyBorder="1" applyAlignment="1">
      <alignment horizontal="left" vertical="center"/>
    </xf>
    <xf numFmtId="0" fontId="9" fillId="36" borderId="31" xfId="35" applyFont="1" applyFill="1" applyBorder="1" applyAlignment="1">
      <alignment horizontal="left" vertical="center"/>
    </xf>
    <xf numFmtId="0" fontId="9" fillId="36" borderId="32" xfId="35" applyFont="1" applyFill="1" applyBorder="1" applyAlignment="1">
      <alignment horizontal="left" vertical="center"/>
    </xf>
    <xf numFmtId="0" fontId="9" fillId="36" borderId="23" xfId="35" applyFont="1" applyFill="1" applyBorder="1" applyAlignment="1">
      <alignment horizontal="left" vertical="center"/>
    </xf>
    <xf numFmtId="0" fontId="9" fillId="36" borderId="10" xfId="35" applyFont="1" applyFill="1" applyBorder="1" applyAlignment="1">
      <alignment horizontal="left" vertical="center"/>
    </xf>
    <xf numFmtId="0" fontId="9" fillId="36" borderId="22" xfId="35" applyFont="1" applyFill="1" applyBorder="1" applyAlignment="1">
      <alignment horizontal="left" vertical="center"/>
    </xf>
    <xf numFmtId="0" fontId="19" fillId="20" borderId="27" xfId="35" applyFont="1" applyBorder="1" applyAlignment="1">
      <alignment horizontal="center"/>
    </xf>
    <xf numFmtId="0" fontId="19" fillId="20" borderId="65" xfId="35" applyFont="1" applyBorder="1" applyAlignment="1">
      <alignment horizontal="center"/>
    </xf>
    <xf numFmtId="0" fontId="19" fillId="20" borderId="70" xfId="35" applyFont="1" applyBorder="1" applyAlignment="1">
      <alignment horizontal="center"/>
    </xf>
    <xf numFmtId="0" fontId="19" fillId="20" borderId="71" xfId="35" applyFont="1" applyBorder="1" applyAlignment="1">
      <alignment horizontal="center" vertical="center" wrapText="1"/>
    </xf>
    <xf numFmtId="0" fontId="19" fillId="20" borderId="72" xfId="35" applyFont="1" applyBorder="1" applyAlignment="1">
      <alignment horizontal="center" vertical="center" wrapText="1"/>
    </xf>
    <xf numFmtId="0" fontId="19" fillId="20" borderId="73" xfId="35" applyFont="1" applyBorder="1" applyAlignment="1">
      <alignment horizontal="center" vertical="center" wrapText="1"/>
    </xf>
    <xf numFmtId="0" fontId="19" fillId="20" borderId="34" xfId="35" applyFont="1" applyBorder="1" applyAlignment="1">
      <alignment horizontal="center"/>
    </xf>
    <xf numFmtId="0" fontId="19" fillId="20" borderId="74" xfId="35" applyFont="1" applyBorder="1" applyAlignment="1">
      <alignment horizontal="center" wrapText="1"/>
    </xf>
    <xf numFmtId="0" fontId="19" fillId="20" borderId="75" xfId="35" applyFont="1" applyBorder="1" applyAlignment="1">
      <alignment horizontal="center" wrapText="1"/>
    </xf>
    <xf numFmtId="0" fontId="19" fillId="20" borderId="76" xfId="35" applyFont="1" applyBorder="1" applyAlignment="1">
      <alignment horizontal="center" wrapText="1"/>
    </xf>
    <xf numFmtId="0" fontId="3" fillId="20" borderId="63" xfId="35" applyFont="1" applyBorder="1" applyAlignment="1">
      <alignment horizontal="center" vertical="center"/>
    </xf>
    <xf numFmtId="0" fontId="3" fillId="20" borderId="26" xfId="35" applyFont="1" applyBorder="1" applyAlignment="1">
      <alignment horizontal="center" wrapText="1"/>
    </xf>
    <xf numFmtId="0" fontId="19" fillId="20" borderId="77" xfId="35" applyFont="1" applyBorder="1" applyAlignment="1">
      <alignment horizontal="center" wrapText="1"/>
    </xf>
    <xf numFmtId="0" fontId="19" fillId="20" borderId="78" xfId="35" applyFont="1" applyBorder="1" applyAlignment="1">
      <alignment horizontal="center" wrapText="1"/>
    </xf>
    <xf numFmtId="0" fontId="3" fillId="20" borderId="34" xfId="35" applyFont="1" applyBorder="1" applyAlignment="1">
      <alignment horizontal="center" wrapText="1"/>
    </xf>
    <xf numFmtId="0" fontId="3" fillId="20" borderId="64" xfId="35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0" borderId="27" xfId="35" applyFont="1" applyBorder="1" applyAlignment="1">
      <alignment horizontal="center" vertical="center" wrapText="1"/>
    </xf>
    <xf numFmtId="0" fontId="3" fillId="20" borderId="65" xfId="35" applyFont="1" applyBorder="1" applyAlignment="1">
      <alignment horizontal="center" vertical="center" wrapText="1"/>
    </xf>
    <xf numFmtId="0" fontId="3" fillId="20" borderId="70" xfId="35" applyFont="1" applyBorder="1" applyAlignment="1">
      <alignment horizontal="center" vertical="center" wrapText="1"/>
    </xf>
    <xf numFmtId="0" fontId="3" fillId="20" borderId="66" xfId="35" applyFont="1" applyBorder="1" applyAlignment="1">
      <alignment horizontal="center" vertical="center" wrapText="1"/>
    </xf>
    <xf numFmtId="0" fontId="19" fillId="20" borderId="67" xfId="35" applyFont="1" applyBorder="1" applyAlignment="1">
      <alignment horizontal="center" vertical="center" wrapText="1"/>
    </xf>
    <xf numFmtId="0" fontId="19" fillId="20" borderId="57" xfId="35" applyFont="1" applyBorder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showGridLines="0" tabSelected="1" zoomScale="70" zoomScaleNormal="70" zoomScalePageLayoutView="0" workbookViewId="0" topLeftCell="A1">
      <selection activeCell="A1" sqref="A1:X1"/>
    </sheetView>
  </sheetViews>
  <sheetFormatPr defaultColWidth="9.140625" defaultRowHeight="15"/>
  <cols>
    <col min="1" max="1" width="35.421875" style="0" customWidth="1"/>
    <col min="2" max="5" width="11.7109375" style="0" customWidth="1"/>
    <col min="6" max="10" width="11.7109375" style="47" customWidth="1"/>
    <col min="11" max="11" width="11.7109375" style="41" customWidth="1"/>
    <col min="12" max="15" width="11.7109375" style="47" customWidth="1"/>
    <col min="16" max="24" width="11.7109375" style="0" customWidth="1"/>
    <col min="25" max="25" width="11.7109375" style="41" customWidth="1"/>
    <col min="26" max="29" width="11.7109375" style="47" customWidth="1"/>
    <col min="30" max="30" width="11.57421875" style="0" customWidth="1"/>
    <col min="31" max="31" width="11.140625" style="0" customWidth="1"/>
    <col min="32" max="32" width="7.28125" style="0" customWidth="1"/>
  </cols>
  <sheetData>
    <row r="1" spans="1:29" ht="21">
      <c r="A1" s="274" t="s">
        <v>72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122"/>
      <c r="Z1" s="122"/>
      <c r="AA1" s="122"/>
      <c r="AB1" s="122"/>
      <c r="AC1" s="123"/>
    </row>
    <row r="2" spans="1:29" ht="21">
      <c r="A2" s="279"/>
      <c r="B2" s="276">
        <v>2013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6">
        <v>2014</v>
      </c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8"/>
    </row>
    <row r="3" spans="1:29" ht="15.75">
      <c r="A3" s="280"/>
      <c r="B3" s="100" t="s">
        <v>19</v>
      </c>
      <c r="C3" s="100" t="s">
        <v>20</v>
      </c>
      <c r="D3" s="100" t="s">
        <v>21</v>
      </c>
      <c r="E3" s="100" t="s">
        <v>86</v>
      </c>
      <c r="F3" s="100" t="s">
        <v>76</v>
      </c>
      <c r="G3" s="100" t="s">
        <v>77</v>
      </c>
      <c r="H3" s="100" t="s">
        <v>78</v>
      </c>
      <c r="I3" s="100" t="s">
        <v>87</v>
      </c>
      <c r="J3" s="100" t="s">
        <v>79</v>
      </c>
      <c r="K3" s="100" t="s">
        <v>80</v>
      </c>
      <c r="L3" s="100" t="s">
        <v>81</v>
      </c>
      <c r="M3" s="100" t="s">
        <v>82</v>
      </c>
      <c r="N3" s="100" t="s">
        <v>83</v>
      </c>
      <c r="O3" s="101" t="s">
        <v>84</v>
      </c>
      <c r="P3" s="100" t="s">
        <v>19</v>
      </c>
      <c r="Q3" s="100" t="s">
        <v>20</v>
      </c>
      <c r="R3" s="100" t="s">
        <v>21</v>
      </c>
      <c r="S3" s="100" t="s">
        <v>86</v>
      </c>
      <c r="T3" s="100" t="s">
        <v>76</v>
      </c>
      <c r="U3" s="100" t="s">
        <v>77</v>
      </c>
      <c r="V3" s="100" t="s">
        <v>78</v>
      </c>
      <c r="W3" s="100" t="s">
        <v>87</v>
      </c>
      <c r="X3" s="100" t="s">
        <v>79</v>
      </c>
      <c r="Y3" s="100" t="s">
        <v>80</v>
      </c>
      <c r="Z3" s="100" t="s">
        <v>81</v>
      </c>
      <c r="AA3" s="100" t="s">
        <v>82</v>
      </c>
      <c r="AB3" s="100" t="s">
        <v>83</v>
      </c>
      <c r="AC3" s="121" t="s">
        <v>84</v>
      </c>
    </row>
    <row r="4" spans="1:30" ht="18.75">
      <c r="A4" s="21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47"/>
    </row>
    <row r="5" spans="1:30" ht="15.75">
      <c r="A5" s="211" t="s">
        <v>1</v>
      </c>
      <c r="B5" s="30">
        <v>48276.433</v>
      </c>
      <c r="C5" s="27">
        <v>43091.065</v>
      </c>
      <c r="D5" s="7">
        <v>40118.606</v>
      </c>
      <c r="E5" s="154">
        <f>SUM(B5:D5)</f>
        <v>131486.104</v>
      </c>
      <c r="F5" s="128">
        <v>23992.7</v>
      </c>
      <c r="G5" s="51">
        <v>27477.17</v>
      </c>
      <c r="H5" s="52">
        <v>21682.88</v>
      </c>
      <c r="I5" s="160">
        <f>SUM(F5:H5)</f>
        <v>73152.75</v>
      </c>
      <c r="J5" s="160">
        <f>E5+I5</f>
        <v>204638.854</v>
      </c>
      <c r="K5" s="51">
        <v>5187.663</v>
      </c>
      <c r="L5" s="51">
        <v>13641.674</v>
      </c>
      <c r="M5" s="51">
        <v>18938.913</v>
      </c>
      <c r="N5" s="160">
        <f>SUM(K5:M5)</f>
        <v>37768.25</v>
      </c>
      <c r="O5" s="160">
        <f>J5+N5</f>
        <v>242407.104</v>
      </c>
      <c r="P5" s="27">
        <v>39914.229</v>
      </c>
      <c r="Q5" s="27">
        <v>33796.739</v>
      </c>
      <c r="R5" s="7">
        <v>28937.88</v>
      </c>
      <c r="S5" s="154">
        <f>SUM(P5:R5)</f>
        <v>102648.848</v>
      </c>
      <c r="T5" s="27">
        <v>22350.713</v>
      </c>
      <c r="U5" s="27">
        <v>14875.516</v>
      </c>
      <c r="V5" s="7">
        <v>4746.07</v>
      </c>
      <c r="W5" s="166">
        <f>SUM(T5:V5)</f>
        <v>41972.299</v>
      </c>
      <c r="X5" s="154">
        <f>S5+W5</f>
        <v>144621.147</v>
      </c>
      <c r="Y5" s="247">
        <v>0</v>
      </c>
      <c r="Z5" s="247">
        <v>0</v>
      </c>
      <c r="AA5" s="51">
        <v>8095</v>
      </c>
      <c r="AB5" s="160">
        <f>SUM(Y5:AA5)</f>
        <v>8095</v>
      </c>
      <c r="AC5" s="160">
        <f>X5+AB5</f>
        <v>152716.147</v>
      </c>
      <c r="AD5" s="47"/>
    </row>
    <row r="6" spans="1:30" ht="15.75">
      <c r="A6" s="202" t="s">
        <v>27</v>
      </c>
      <c r="B6" s="31">
        <v>203447.756</v>
      </c>
      <c r="C6" s="5">
        <v>67613.427</v>
      </c>
      <c r="D6" s="5">
        <v>136951.266</v>
      </c>
      <c r="E6" s="155">
        <f>SUM(B6:D6)</f>
        <v>408012.44899999996</v>
      </c>
      <c r="F6" s="129">
        <v>167116.98</v>
      </c>
      <c r="G6" s="53">
        <v>254042.76</v>
      </c>
      <c r="H6" s="54">
        <v>173594.01</v>
      </c>
      <c r="I6" s="161">
        <f>SUM(F6:H6)</f>
        <v>594753.75</v>
      </c>
      <c r="J6" s="161">
        <f>E6+I6</f>
        <v>1002766.199</v>
      </c>
      <c r="K6" s="53">
        <v>233254.237</v>
      </c>
      <c r="L6" s="53">
        <v>188716.186</v>
      </c>
      <c r="M6" s="53">
        <v>261175.069</v>
      </c>
      <c r="N6" s="161">
        <f>SUM(K6:M6)</f>
        <v>683145.492</v>
      </c>
      <c r="O6" s="161">
        <f>J6+N6</f>
        <v>1685911.691</v>
      </c>
      <c r="P6" s="28">
        <v>337316.556</v>
      </c>
      <c r="Q6" s="5">
        <v>271960.038</v>
      </c>
      <c r="R6" s="5">
        <v>216073.935</v>
      </c>
      <c r="S6" s="155">
        <f>SUM(P6:R6)</f>
        <v>825350.5290000001</v>
      </c>
      <c r="T6" s="28">
        <v>137225.781</v>
      </c>
      <c r="U6" s="5">
        <v>172815.395</v>
      </c>
      <c r="V6" s="5">
        <v>255041.183</v>
      </c>
      <c r="W6" s="155">
        <f>SUM(T6:V6)</f>
        <v>565082.3589999999</v>
      </c>
      <c r="X6" s="155">
        <f>S6+W6</f>
        <v>1390432.888</v>
      </c>
      <c r="Y6" s="248">
        <v>161994.641</v>
      </c>
      <c r="Z6" s="248">
        <v>161996.736</v>
      </c>
      <c r="AA6" s="53">
        <v>277076.253</v>
      </c>
      <c r="AB6" s="161">
        <f>SUM(Y6:AA6)</f>
        <v>601067.63</v>
      </c>
      <c r="AC6" s="161">
        <f>X6+AB6</f>
        <v>1991500.5180000002</v>
      </c>
      <c r="AD6" s="47"/>
    </row>
    <row r="7" spans="1:30" ht="15.75">
      <c r="A7" s="202" t="s">
        <v>28</v>
      </c>
      <c r="B7" s="31">
        <v>99665.597</v>
      </c>
      <c r="C7" s="28">
        <v>89949.495</v>
      </c>
      <c r="D7" s="5">
        <v>92808.708</v>
      </c>
      <c r="E7" s="155">
        <f aca="true" t="shared" si="0" ref="E7:E16">SUM(B7:D7)</f>
        <v>282423.8</v>
      </c>
      <c r="F7" s="129">
        <v>79511.33</v>
      </c>
      <c r="G7" s="53">
        <v>36444.74</v>
      </c>
      <c r="H7" s="54">
        <v>18007.91</v>
      </c>
      <c r="I7" s="161">
        <f aca="true" t="shared" si="1" ref="I7:I16">SUM(F7:H7)</f>
        <v>133963.98</v>
      </c>
      <c r="J7" s="161">
        <f aca="true" t="shared" si="2" ref="J7:J16">E7+I7</f>
        <v>416387.78</v>
      </c>
      <c r="K7" s="53">
        <v>15139.317</v>
      </c>
      <c r="L7" s="53">
        <v>17053.755</v>
      </c>
      <c r="M7" s="53">
        <v>26114.846</v>
      </c>
      <c r="N7" s="161">
        <f aca="true" t="shared" si="3" ref="N7:N16">SUM(K7:M7)</f>
        <v>58307.918000000005</v>
      </c>
      <c r="O7" s="161">
        <f aca="true" t="shared" si="4" ref="O7:O16">J7+N7</f>
        <v>474695.69800000003</v>
      </c>
      <c r="P7" s="28">
        <v>95403.785</v>
      </c>
      <c r="Q7" s="28">
        <v>87315.03</v>
      </c>
      <c r="R7" s="5">
        <v>92960.086</v>
      </c>
      <c r="S7" s="155">
        <f aca="true" t="shared" si="5" ref="S7:S16">SUM(P7:R7)</f>
        <v>275678.901</v>
      </c>
      <c r="T7" s="28">
        <v>79303.903</v>
      </c>
      <c r="U7" s="28">
        <v>35213.079</v>
      </c>
      <c r="V7" s="5">
        <v>16817.982</v>
      </c>
      <c r="W7" s="155">
        <f aca="true" t="shared" si="6" ref="W7:W16">SUM(T7:V7)</f>
        <v>131334.964</v>
      </c>
      <c r="X7" s="155">
        <f aca="true" t="shared" si="7" ref="X7:X16">S7+W7</f>
        <v>407013.865</v>
      </c>
      <c r="Y7" s="248">
        <v>14034.421</v>
      </c>
      <c r="Z7" s="248">
        <v>15029.039</v>
      </c>
      <c r="AA7" s="53">
        <v>23142.831</v>
      </c>
      <c r="AB7" s="161">
        <f aca="true" t="shared" si="8" ref="AB7:AB16">SUM(Y7:AA7)</f>
        <v>52206.291</v>
      </c>
      <c r="AC7" s="161">
        <f aca="true" t="shared" si="9" ref="AC7:AC16">X7+AB7</f>
        <v>459220.15599999996</v>
      </c>
      <c r="AD7" s="47"/>
    </row>
    <row r="8" spans="1:30" ht="15.75">
      <c r="A8" s="202" t="s">
        <v>29</v>
      </c>
      <c r="B8" s="31">
        <v>20387.82</v>
      </c>
      <c r="C8" s="28">
        <v>15631.712</v>
      </c>
      <c r="D8" s="5">
        <v>17826.716</v>
      </c>
      <c r="E8" s="155">
        <f t="shared" si="0"/>
        <v>53846.248</v>
      </c>
      <c r="F8" s="129">
        <v>12489.53</v>
      </c>
      <c r="G8" s="53">
        <v>4662.11</v>
      </c>
      <c r="H8" s="54">
        <v>0</v>
      </c>
      <c r="I8" s="161">
        <f t="shared" si="1"/>
        <v>17151.64</v>
      </c>
      <c r="J8" s="161">
        <f t="shared" si="2"/>
        <v>70997.888</v>
      </c>
      <c r="K8" s="53">
        <v>0</v>
      </c>
      <c r="L8" s="53">
        <v>0</v>
      </c>
      <c r="M8" s="53">
        <v>134.908</v>
      </c>
      <c r="N8" s="161">
        <f t="shared" si="3"/>
        <v>134.908</v>
      </c>
      <c r="O8" s="161">
        <f t="shared" si="4"/>
        <v>71132.796</v>
      </c>
      <c r="P8" s="28">
        <v>18171.364</v>
      </c>
      <c r="Q8" s="28">
        <v>12647.708</v>
      </c>
      <c r="R8" s="5">
        <v>12752.648</v>
      </c>
      <c r="S8" s="155">
        <f t="shared" si="5"/>
        <v>43571.72</v>
      </c>
      <c r="T8" s="28">
        <v>11479.744</v>
      </c>
      <c r="U8" s="28">
        <v>4930.324</v>
      </c>
      <c r="V8" s="5">
        <v>0</v>
      </c>
      <c r="W8" s="155">
        <f t="shared" si="6"/>
        <v>16410.068</v>
      </c>
      <c r="X8" s="155">
        <f t="shared" si="7"/>
        <v>59981.788</v>
      </c>
      <c r="Y8" s="248">
        <v>0</v>
      </c>
      <c r="Z8" s="248">
        <v>0</v>
      </c>
      <c r="AA8" s="53">
        <v>0</v>
      </c>
      <c r="AB8" s="161">
        <f t="shared" si="8"/>
        <v>0</v>
      </c>
      <c r="AC8" s="161">
        <f t="shared" si="9"/>
        <v>59981.788</v>
      </c>
      <c r="AD8" s="47"/>
    </row>
    <row r="9" spans="1:30" ht="15.75">
      <c r="A9" s="202" t="s">
        <v>30</v>
      </c>
      <c r="B9" s="31">
        <v>264837.401</v>
      </c>
      <c r="C9" s="28">
        <v>228172.903</v>
      </c>
      <c r="D9" s="5">
        <v>266936.52</v>
      </c>
      <c r="E9" s="155">
        <f t="shared" si="0"/>
        <v>759946.824</v>
      </c>
      <c r="F9" s="129">
        <v>256460.66</v>
      </c>
      <c r="G9" s="53">
        <v>196628.76</v>
      </c>
      <c r="H9" s="54">
        <v>128699.15</v>
      </c>
      <c r="I9" s="161">
        <f t="shared" si="1"/>
        <v>581788.5700000001</v>
      </c>
      <c r="J9" s="161">
        <f t="shared" si="2"/>
        <v>1341735.394</v>
      </c>
      <c r="K9" s="53">
        <v>158414.93</v>
      </c>
      <c r="L9" s="53">
        <v>124601.544</v>
      </c>
      <c r="M9" s="53">
        <v>145129.616</v>
      </c>
      <c r="N9" s="161">
        <f t="shared" si="3"/>
        <v>428146.08999999997</v>
      </c>
      <c r="O9" s="161">
        <f t="shared" si="4"/>
        <v>1769881.4840000002</v>
      </c>
      <c r="P9" s="28">
        <v>204180.267</v>
      </c>
      <c r="Q9" s="28">
        <v>216982.347</v>
      </c>
      <c r="R9" s="5">
        <v>195297.859</v>
      </c>
      <c r="S9" s="155">
        <f t="shared" si="5"/>
        <v>616460.473</v>
      </c>
      <c r="T9" s="28">
        <v>142122.79</v>
      </c>
      <c r="U9" s="28">
        <v>150271.06</v>
      </c>
      <c r="V9" s="5">
        <v>142068.398</v>
      </c>
      <c r="W9" s="155">
        <f t="shared" si="6"/>
        <v>434462.24799999996</v>
      </c>
      <c r="X9" s="155">
        <f t="shared" si="7"/>
        <v>1050922.721</v>
      </c>
      <c r="Y9" s="248">
        <v>96878.202</v>
      </c>
      <c r="Z9" s="248">
        <v>129960.605</v>
      </c>
      <c r="AA9" s="53">
        <v>119953.461</v>
      </c>
      <c r="AB9" s="161">
        <f t="shared" si="8"/>
        <v>346792.268</v>
      </c>
      <c r="AC9" s="161">
        <f t="shared" si="9"/>
        <v>1397714.9889999998</v>
      </c>
      <c r="AD9" s="47"/>
    </row>
    <row r="10" spans="1:30" ht="15.75">
      <c r="A10" s="202" t="s">
        <v>31</v>
      </c>
      <c r="B10" s="31">
        <v>218306.722</v>
      </c>
      <c r="C10" s="28">
        <v>185048.299</v>
      </c>
      <c r="D10" s="5">
        <v>199490.796</v>
      </c>
      <c r="E10" s="155">
        <f t="shared" si="0"/>
        <v>602845.817</v>
      </c>
      <c r="F10" s="129">
        <v>134159.27</v>
      </c>
      <c r="G10" s="53">
        <v>69242.84</v>
      </c>
      <c r="H10" s="54">
        <v>30896.15</v>
      </c>
      <c r="I10" s="161">
        <f t="shared" si="1"/>
        <v>234298.25999999998</v>
      </c>
      <c r="J10" s="161">
        <f t="shared" si="2"/>
        <v>837144.077</v>
      </c>
      <c r="K10" s="53">
        <v>26777.688</v>
      </c>
      <c r="L10" s="53">
        <v>48584.765</v>
      </c>
      <c r="M10" s="53">
        <v>63373.906</v>
      </c>
      <c r="N10" s="161">
        <f t="shared" si="3"/>
        <v>138736.359</v>
      </c>
      <c r="O10" s="161">
        <f t="shared" si="4"/>
        <v>975880.436</v>
      </c>
      <c r="P10" s="28">
        <v>139774.437</v>
      </c>
      <c r="Q10" s="28">
        <v>137054.913</v>
      </c>
      <c r="R10" s="5">
        <v>120163.916</v>
      </c>
      <c r="S10" s="155">
        <f t="shared" si="5"/>
        <v>396993.26599999995</v>
      </c>
      <c r="T10" s="28">
        <v>111759.901</v>
      </c>
      <c r="U10" s="28">
        <v>73270.798</v>
      </c>
      <c r="V10" s="5">
        <v>38606.496</v>
      </c>
      <c r="W10" s="155">
        <f t="shared" si="6"/>
        <v>223637.195</v>
      </c>
      <c r="X10" s="155">
        <f t="shared" si="7"/>
        <v>620630.4609999999</v>
      </c>
      <c r="Y10" s="248">
        <v>23757.349</v>
      </c>
      <c r="Z10" s="248">
        <v>28238.919</v>
      </c>
      <c r="AA10" s="53">
        <v>36209.722</v>
      </c>
      <c r="AB10" s="161">
        <f t="shared" si="8"/>
        <v>88205.98999999999</v>
      </c>
      <c r="AC10" s="161">
        <f t="shared" si="9"/>
        <v>708836.4509999999</v>
      </c>
      <c r="AD10" s="47"/>
    </row>
    <row r="11" spans="1:30" ht="15.75">
      <c r="A11" s="202" t="s">
        <v>32</v>
      </c>
      <c r="B11" s="31">
        <v>99918.464</v>
      </c>
      <c r="C11" s="28">
        <v>94418.706</v>
      </c>
      <c r="D11" s="5">
        <v>122249.591</v>
      </c>
      <c r="E11" s="155">
        <f t="shared" si="0"/>
        <v>316586.761</v>
      </c>
      <c r="F11" s="129">
        <v>86223.01</v>
      </c>
      <c r="G11" s="53">
        <v>45675.41</v>
      </c>
      <c r="H11" s="54">
        <v>26278.93</v>
      </c>
      <c r="I11" s="161">
        <f t="shared" si="1"/>
        <v>158177.34999999998</v>
      </c>
      <c r="J11" s="161">
        <f t="shared" si="2"/>
        <v>474764.111</v>
      </c>
      <c r="K11" s="53">
        <v>12442.195</v>
      </c>
      <c r="L11" s="53">
        <v>30220.247</v>
      </c>
      <c r="M11" s="53">
        <v>25919.38</v>
      </c>
      <c r="N11" s="161">
        <f t="shared" si="3"/>
        <v>68581.822</v>
      </c>
      <c r="O11" s="161">
        <f t="shared" si="4"/>
        <v>543345.933</v>
      </c>
      <c r="P11" s="28">
        <v>89466.682</v>
      </c>
      <c r="Q11" s="28">
        <v>83138.249</v>
      </c>
      <c r="R11" s="5">
        <v>77640.96</v>
      </c>
      <c r="S11" s="155">
        <f t="shared" si="5"/>
        <v>250245.891</v>
      </c>
      <c r="T11" s="28">
        <v>69251.937</v>
      </c>
      <c r="U11" s="28">
        <v>43230.768</v>
      </c>
      <c r="V11" s="5">
        <v>16615.884</v>
      </c>
      <c r="W11" s="155">
        <f t="shared" si="6"/>
        <v>129098.589</v>
      </c>
      <c r="X11" s="155">
        <f t="shared" si="7"/>
        <v>379344.48</v>
      </c>
      <c r="Y11" s="248">
        <v>13102.106</v>
      </c>
      <c r="Z11" s="248">
        <v>12601.102</v>
      </c>
      <c r="AA11" s="53">
        <v>18785.782</v>
      </c>
      <c r="AB11" s="161">
        <f t="shared" si="8"/>
        <v>44488.99</v>
      </c>
      <c r="AC11" s="161">
        <f t="shared" si="9"/>
        <v>423833.47</v>
      </c>
      <c r="AD11" s="47"/>
    </row>
    <row r="12" spans="1:30" ht="15.75">
      <c r="A12" s="202" t="s">
        <v>33</v>
      </c>
      <c r="B12" s="31">
        <v>269832.36</v>
      </c>
      <c r="C12" s="28">
        <v>231645.832</v>
      </c>
      <c r="D12" s="5">
        <v>276613.768</v>
      </c>
      <c r="E12" s="155">
        <f t="shared" si="0"/>
        <v>778091.96</v>
      </c>
      <c r="F12" s="129">
        <v>235719.2</v>
      </c>
      <c r="G12" s="53">
        <v>149821.13</v>
      </c>
      <c r="H12" s="54">
        <v>111439.56</v>
      </c>
      <c r="I12" s="161">
        <f t="shared" si="1"/>
        <v>496979.89</v>
      </c>
      <c r="J12" s="161">
        <f t="shared" si="2"/>
        <v>1275071.85</v>
      </c>
      <c r="K12" s="53">
        <v>101375.344</v>
      </c>
      <c r="L12" s="53">
        <v>117911.416</v>
      </c>
      <c r="M12" s="53">
        <v>119136.624</v>
      </c>
      <c r="N12" s="161">
        <f t="shared" si="3"/>
        <v>338423.384</v>
      </c>
      <c r="O12" s="161">
        <f t="shared" si="4"/>
        <v>1613495.2340000002</v>
      </c>
      <c r="P12" s="28">
        <v>240726.656</v>
      </c>
      <c r="Q12" s="28">
        <v>194610.376</v>
      </c>
      <c r="R12" s="5">
        <v>193417.656</v>
      </c>
      <c r="S12" s="155">
        <f t="shared" si="5"/>
        <v>628754.688</v>
      </c>
      <c r="T12" s="28">
        <v>170411.608</v>
      </c>
      <c r="U12" s="28">
        <v>130008.808</v>
      </c>
      <c r="V12" s="5">
        <v>115414.44</v>
      </c>
      <c r="W12" s="155">
        <f t="shared" si="6"/>
        <v>415834.856</v>
      </c>
      <c r="X12" s="155">
        <f t="shared" si="7"/>
        <v>1044589.544</v>
      </c>
      <c r="Y12" s="248">
        <v>63677.136</v>
      </c>
      <c r="Z12" s="248">
        <v>103435.6</v>
      </c>
      <c r="AA12" s="53">
        <v>112476.432</v>
      </c>
      <c r="AB12" s="161">
        <f t="shared" si="8"/>
        <v>279589.168</v>
      </c>
      <c r="AC12" s="161">
        <f t="shared" si="9"/>
        <v>1324178.712</v>
      </c>
      <c r="AD12" s="47"/>
    </row>
    <row r="13" spans="1:30" ht="15.75">
      <c r="A13" s="202" t="s">
        <v>34</v>
      </c>
      <c r="B13" s="31">
        <v>688091.119</v>
      </c>
      <c r="C13" s="28">
        <v>583906.347</v>
      </c>
      <c r="D13" s="5">
        <v>592135.847</v>
      </c>
      <c r="E13" s="155">
        <f t="shared" si="0"/>
        <v>1864133.313</v>
      </c>
      <c r="F13" s="129">
        <v>546715.49</v>
      </c>
      <c r="G13" s="53">
        <v>431468.25</v>
      </c>
      <c r="H13" s="54">
        <v>285772.97</v>
      </c>
      <c r="I13" s="161">
        <f t="shared" si="1"/>
        <v>1263956.71</v>
      </c>
      <c r="J13" s="161">
        <f t="shared" si="2"/>
        <v>3128090.023</v>
      </c>
      <c r="K13" s="53">
        <v>298890.415</v>
      </c>
      <c r="L13" s="53">
        <v>289557.514</v>
      </c>
      <c r="M13" s="53">
        <v>237893.999</v>
      </c>
      <c r="N13" s="161">
        <f t="shared" si="3"/>
        <v>826341.9280000001</v>
      </c>
      <c r="O13" s="161">
        <f t="shared" si="4"/>
        <v>3954431.9510000004</v>
      </c>
      <c r="P13" s="28">
        <v>523809.977</v>
      </c>
      <c r="Q13" s="28">
        <v>325189.7</v>
      </c>
      <c r="R13" s="5">
        <v>283674.367</v>
      </c>
      <c r="S13" s="155">
        <f t="shared" si="5"/>
        <v>1132674.044</v>
      </c>
      <c r="T13" s="28">
        <v>241965.687</v>
      </c>
      <c r="U13" s="28">
        <v>309948.665</v>
      </c>
      <c r="V13" s="5">
        <v>268403.39</v>
      </c>
      <c r="W13" s="155">
        <f t="shared" si="6"/>
        <v>820317.742</v>
      </c>
      <c r="X13" s="155">
        <f t="shared" si="7"/>
        <v>1952991.7859999998</v>
      </c>
      <c r="Y13" s="248">
        <v>233608.19</v>
      </c>
      <c r="Z13" s="248">
        <v>241207.812</v>
      </c>
      <c r="AA13" s="53">
        <v>233319.781</v>
      </c>
      <c r="AB13" s="161">
        <f t="shared" si="8"/>
        <v>708135.7829999999</v>
      </c>
      <c r="AC13" s="161">
        <f t="shared" si="9"/>
        <v>2661127.5689999997</v>
      </c>
      <c r="AD13" s="47"/>
    </row>
    <row r="14" spans="1:30" ht="15.75">
      <c r="A14" s="202" t="s">
        <v>2</v>
      </c>
      <c r="B14" s="31">
        <v>59355.684</v>
      </c>
      <c r="C14" s="28">
        <v>55498.864</v>
      </c>
      <c r="D14" s="5">
        <v>58911.892</v>
      </c>
      <c r="E14" s="155">
        <f t="shared" si="0"/>
        <v>173766.44</v>
      </c>
      <c r="F14" s="129">
        <v>54870.59</v>
      </c>
      <c r="G14" s="53">
        <v>61309.21</v>
      </c>
      <c r="H14" s="54">
        <v>75690.49</v>
      </c>
      <c r="I14" s="161">
        <f t="shared" si="1"/>
        <v>191870.28999999998</v>
      </c>
      <c r="J14" s="161">
        <f t="shared" si="2"/>
        <v>365636.73</v>
      </c>
      <c r="K14" s="53">
        <v>65124.492</v>
      </c>
      <c r="L14" s="53">
        <v>57252.917</v>
      </c>
      <c r="M14" s="53">
        <v>46469.702</v>
      </c>
      <c r="N14" s="161">
        <f t="shared" si="3"/>
        <v>168847.111</v>
      </c>
      <c r="O14" s="161">
        <f t="shared" si="4"/>
        <v>534483.841</v>
      </c>
      <c r="P14" s="28">
        <v>50983.104</v>
      </c>
      <c r="Q14" s="28">
        <v>43484.157</v>
      </c>
      <c r="R14" s="5">
        <v>56766.495</v>
      </c>
      <c r="S14" s="155">
        <f t="shared" si="5"/>
        <v>151233.756</v>
      </c>
      <c r="T14" s="28">
        <v>56866.006</v>
      </c>
      <c r="U14" s="28">
        <v>58621.258</v>
      </c>
      <c r="V14" s="5">
        <v>47910.209</v>
      </c>
      <c r="W14" s="155">
        <f t="shared" si="6"/>
        <v>163397.473</v>
      </c>
      <c r="X14" s="155">
        <f t="shared" si="7"/>
        <v>314631.229</v>
      </c>
      <c r="Y14" s="248">
        <v>43860.042</v>
      </c>
      <c r="Z14" s="248">
        <v>39004.971</v>
      </c>
      <c r="AA14" s="53">
        <v>36459.512</v>
      </c>
      <c r="AB14" s="161">
        <f t="shared" si="8"/>
        <v>119324.52500000001</v>
      </c>
      <c r="AC14" s="161">
        <f t="shared" si="9"/>
        <v>433955.754</v>
      </c>
      <c r="AD14" s="47"/>
    </row>
    <row r="15" spans="1:34" ht="15.75">
      <c r="A15" s="202" t="s">
        <v>3</v>
      </c>
      <c r="B15" s="31">
        <v>136572.819</v>
      </c>
      <c r="C15" s="28">
        <v>116192.817</v>
      </c>
      <c r="D15" s="5">
        <v>126284.658</v>
      </c>
      <c r="E15" s="155">
        <f t="shared" si="0"/>
        <v>379050.294</v>
      </c>
      <c r="F15" s="129">
        <v>108019.44</v>
      </c>
      <c r="G15" s="53">
        <v>128771.75</v>
      </c>
      <c r="H15" s="54">
        <v>105040.77</v>
      </c>
      <c r="I15" s="161">
        <f t="shared" si="1"/>
        <v>341831.96</v>
      </c>
      <c r="J15" s="161">
        <f t="shared" si="2"/>
        <v>720882.254</v>
      </c>
      <c r="K15" s="53">
        <v>100759.753</v>
      </c>
      <c r="L15" s="53">
        <v>97098.236</v>
      </c>
      <c r="M15" s="53">
        <v>95380.526</v>
      </c>
      <c r="N15" s="161">
        <f t="shared" si="3"/>
        <v>293238.515</v>
      </c>
      <c r="O15" s="161">
        <f t="shared" si="4"/>
        <v>1014120.769</v>
      </c>
      <c r="P15" s="28">
        <v>139711.794</v>
      </c>
      <c r="Q15" s="28">
        <v>128704.237</v>
      </c>
      <c r="R15" s="5">
        <v>140810.743</v>
      </c>
      <c r="S15" s="155">
        <f t="shared" si="5"/>
        <v>409226.774</v>
      </c>
      <c r="T15" s="28">
        <v>120962.292</v>
      </c>
      <c r="U15" s="28">
        <v>122427.074</v>
      </c>
      <c r="V15" s="5">
        <v>121520.996</v>
      </c>
      <c r="W15" s="155">
        <f t="shared" si="6"/>
        <v>364910.36199999996</v>
      </c>
      <c r="X15" s="155">
        <f t="shared" si="7"/>
        <v>774137.1359999999</v>
      </c>
      <c r="Y15" s="248">
        <v>114437.716</v>
      </c>
      <c r="Z15" s="248">
        <v>113641.866</v>
      </c>
      <c r="AA15" s="53">
        <v>106414.981</v>
      </c>
      <c r="AB15" s="161">
        <f t="shared" si="8"/>
        <v>334494.56299999997</v>
      </c>
      <c r="AC15" s="161">
        <f t="shared" si="9"/>
        <v>1108631.699</v>
      </c>
      <c r="AG15" s="38"/>
      <c r="AH15" s="38"/>
    </row>
    <row r="16" spans="1:34" ht="16.5" thickBot="1">
      <c r="A16" s="212" t="s">
        <v>22</v>
      </c>
      <c r="B16" s="32">
        <v>122991.452</v>
      </c>
      <c r="C16" s="29">
        <v>114647.274</v>
      </c>
      <c r="D16" s="4">
        <v>121831.85999999999</v>
      </c>
      <c r="E16" s="155">
        <f t="shared" si="0"/>
        <v>359470.586</v>
      </c>
      <c r="F16" s="130">
        <v>120882.41</v>
      </c>
      <c r="G16" s="55">
        <v>148946.51</v>
      </c>
      <c r="H16" s="56">
        <v>136665.07</v>
      </c>
      <c r="I16" s="161">
        <f t="shared" si="1"/>
        <v>406493.99000000005</v>
      </c>
      <c r="J16" s="161">
        <f t="shared" si="2"/>
        <v>765964.5760000001</v>
      </c>
      <c r="K16" s="55">
        <v>107227.439</v>
      </c>
      <c r="L16" s="55">
        <v>94844.265</v>
      </c>
      <c r="M16" s="55">
        <v>87443.979</v>
      </c>
      <c r="N16" s="161">
        <f t="shared" si="3"/>
        <v>289515.683</v>
      </c>
      <c r="O16" s="161">
        <f t="shared" si="4"/>
        <v>1055480.259</v>
      </c>
      <c r="P16" s="29">
        <v>138042.07</v>
      </c>
      <c r="Q16" s="29">
        <v>116121.53600000001</v>
      </c>
      <c r="R16" s="4">
        <v>140383.098</v>
      </c>
      <c r="S16" s="155">
        <f t="shared" si="5"/>
        <v>394546.704</v>
      </c>
      <c r="T16" s="64">
        <v>129687.93</v>
      </c>
      <c r="U16" s="64">
        <v>130737.94900000001</v>
      </c>
      <c r="V16" s="65">
        <v>131889.193</v>
      </c>
      <c r="W16" s="155">
        <f t="shared" si="6"/>
        <v>392315.07200000004</v>
      </c>
      <c r="X16" s="155">
        <f t="shared" si="7"/>
        <v>786861.7760000001</v>
      </c>
      <c r="Y16" s="248">
        <v>112403.412</v>
      </c>
      <c r="Z16" s="248">
        <v>94810.903</v>
      </c>
      <c r="AA16" s="53">
        <v>76144.902</v>
      </c>
      <c r="AB16" s="161">
        <f t="shared" si="8"/>
        <v>283359.217</v>
      </c>
      <c r="AC16" s="161">
        <f t="shared" si="9"/>
        <v>1070220.993</v>
      </c>
      <c r="AG16" s="38"/>
      <c r="AH16" s="38"/>
    </row>
    <row r="17" spans="1:34" ht="16.5" thickBot="1">
      <c r="A17" s="216" t="s">
        <v>4</v>
      </c>
      <c r="B17" s="125">
        <f>SUM(B5:B16)</f>
        <v>2231683.627</v>
      </c>
      <c r="C17" s="8">
        <f>SUM(C5:C16)</f>
        <v>1825816.741</v>
      </c>
      <c r="D17" s="8">
        <f>SUM(D5:D16)</f>
        <v>2052160.2280000001</v>
      </c>
      <c r="E17" s="156">
        <f>SUM(B17:D17)</f>
        <v>6109660.596</v>
      </c>
      <c r="F17" s="131">
        <f>SUM(F5:F16)</f>
        <v>1826160.61</v>
      </c>
      <c r="G17" s="57">
        <f>SUM(G5:G16)</f>
        <v>1554490.64</v>
      </c>
      <c r="H17" s="58">
        <f>SUM(H5:H16)</f>
        <v>1113767.8900000001</v>
      </c>
      <c r="I17" s="162">
        <f>SUM(F17:H17)</f>
        <v>4494419.140000001</v>
      </c>
      <c r="J17" s="162">
        <f>E17+I17</f>
        <v>10604079.736000001</v>
      </c>
      <c r="K17" s="57">
        <f>SUM(K5:K16)</f>
        <v>1124593.473</v>
      </c>
      <c r="L17" s="57">
        <f>SUM(L5:L16)</f>
        <v>1079482.519</v>
      </c>
      <c r="M17" s="57">
        <f>SUM(M5:M16)</f>
        <v>1127111.4679999999</v>
      </c>
      <c r="N17" s="162">
        <f>SUM(K17:M17)</f>
        <v>3331187.46</v>
      </c>
      <c r="O17" s="162">
        <f>J17+N17</f>
        <v>13935267.196000002</v>
      </c>
      <c r="P17" s="8">
        <f>SUM(P5:P16)</f>
        <v>2017500.921</v>
      </c>
      <c r="Q17" s="8">
        <f>SUM(Q5:Q16)</f>
        <v>1651005.0299999998</v>
      </c>
      <c r="R17" s="8">
        <f>SUM(R5:R16)</f>
        <v>1558879.6430000002</v>
      </c>
      <c r="S17" s="156">
        <f>SUM(P17:R17)</f>
        <v>5227385.5940000005</v>
      </c>
      <c r="T17" s="57">
        <f>SUM(T5:T16)</f>
        <v>1293388.292</v>
      </c>
      <c r="U17" s="57">
        <f>SUM(U5:U16)</f>
        <v>1246350.694</v>
      </c>
      <c r="V17" s="57">
        <f>SUM(V5:V16)</f>
        <v>1159034.2410000002</v>
      </c>
      <c r="W17" s="162">
        <f>SUM(T17:V17)</f>
        <v>3698773.227</v>
      </c>
      <c r="X17" s="162">
        <f>S17+W17</f>
        <v>8926158.821</v>
      </c>
      <c r="Y17" s="57">
        <f>SUM(Y5:Y16)</f>
        <v>877753.2150000001</v>
      </c>
      <c r="Z17" s="57">
        <f>SUM(Z5:Z16)</f>
        <v>939927.5530000002</v>
      </c>
      <c r="AA17" s="57">
        <f>SUM(AA5:AA16)</f>
        <v>1048078.657</v>
      </c>
      <c r="AB17" s="162">
        <f>SUM(Y17:AA17)</f>
        <v>2865759.4250000003</v>
      </c>
      <c r="AC17" s="162">
        <f>X17+AB17</f>
        <v>11791918.246000001</v>
      </c>
      <c r="AG17" s="38"/>
      <c r="AH17" s="38"/>
    </row>
    <row r="18" spans="1:34" ht="18.75">
      <c r="A18" s="215" t="s">
        <v>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G18" s="38"/>
      <c r="AH18" s="38"/>
    </row>
    <row r="19" spans="1:34" ht="15.75">
      <c r="A19" s="211" t="s">
        <v>6</v>
      </c>
      <c r="B19" s="30">
        <v>169294.209</v>
      </c>
      <c r="C19" s="7">
        <v>144545.348</v>
      </c>
      <c r="D19" s="7">
        <v>168953.645</v>
      </c>
      <c r="E19" s="154">
        <f aca="true" t="shared" si="10" ref="E19:E24">SUM(B19:D19)</f>
        <v>482793.20200000005</v>
      </c>
      <c r="F19" s="128">
        <v>110151.02</v>
      </c>
      <c r="G19" s="51">
        <v>74168.49</v>
      </c>
      <c r="H19" s="52">
        <v>47173.29</v>
      </c>
      <c r="I19" s="160">
        <f aca="true" t="shared" si="11" ref="I19:I24">SUM(F19:H19)</f>
        <v>231492.80000000002</v>
      </c>
      <c r="J19" s="160">
        <f aca="true" t="shared" si="12" ref="J19:J24">E19+I19</f>
        <v>714286.0020000001</v>
      </c>
      <c r="K19" s="51">
        <v>20353.304</v>
      </c>
      <c r="L19" s="51">
        <v>57752.585</v>
      </c>
      <c r="M19" s="51">
        <v>60736.857</v>
      </c>
      <c r="N19" s="160">
        <f aca="true" t="shared" si="13" ref="N19:N24">SUM(K19:M19)</f>
        <v>138842.74599999998</v>
      </c>
      <c r="O19" s="160">
        <f aca="true" t="shared" si="14" ref="O19:O24">J19+N19</f>
        <v>853128.7480000001</v>
      </c>
      <c r="P19" s="27">
        <v>165878.896</v>
      </c>
      <c r="Q19" s="7">
        <v>139281.923</v>
      </c>
      <c r="R19" s="7">
        <v>136101.43</v>
      </c>
      <c r="S19" s="154">
        <f aca="true" t="shared" si="15" ref="S19:S24">SUM(P19:R19)</f>
        <v>441262.249</v>
      </c>
      <c r="T19" s="51">
        <v>109020.968</v>
      </c>
      <c r="U19" s="51">
        <v>81105.822</v>
      </c>
      <c r="V19" s="51">
        <v>51126.256</v>
      </c>
      <c r="W19" s="160">
        <f aca="true" t="shared" si="16" ref="W19:W24">SUM(T19:V19)</f>
        <v>241253.04599999997</v>
      </c>
      <c r="X19" s="160">
        <f aca="true" t="shared" si="17" ref="X19:X24">S19+W19</f>
        <v>682515.2949999999</v>
      </c>
      <c r="Y19" s="247">
        <v>14090.68</v>
      </c>
      <c r="Z19" s="247">
        <v>58577.064</v>
      </c>
      <c r="AA19" s="51">
        <v>65747.302</v>
      </c>
      <c r="AB19" s="160">
        <f aca="true" t="shared" si="18" ref="AB19:AB24">SUM(Y19:AA19)</f>
        <v>138415.046</v>
      </c>
      <c r="AC19" s="160">
        <f aca="true" t="shared" si="19" ref="AC19:AC24">X19+AB19</f>
        <v>820930.3409999999</v>
      </c>
      <c r="AG19" s="38"/>
      <c r="AH19" s="38"/>
    </row>
    <row r="20" spans="1:34" ht="15.75">
      <c r="A20" s="202" t="s">
        <v>7</v>
      </c>
      <c r="B20" s="31">
        <v>93051.492</v>
      </c>
      <c r="C20" s="28">
        <v>83147.329</v>
      </c>
      <c r="D20" s="5">
        <v>90083.764</v>
      </c>
      <c r="E20" s="155">
        <f t="shared" si="10"/>
        <v>266282.58499999996</v>
      </c>
      <c r="F20" s="129">
        <v>90504.68</v>
      </c>
      <c r="G20" s="53">
        <v>107884.75</v>
      </c>
      <c r="H20" s="54">
        <v>102569.29</v>
      </c>
      <c r="I20" s="161">
        <f t="shared" si="11"/>
        <v>300958.72</v>
      </c>
      <c r="J20" s="161">
        <f t="shared" si="12"/>
        <v>567241.3049999999</v>
      </c>
      <c r="K20" s="53">
        <v>94293.351</v>
      </c>
      <c r="L20" s="53">
        <v>86864.316</v>
      </c>
      <c r="M20" s="53">
        <v>85874.254</v>
      </c>
      <c r="N20" s="161">
        <f t="shared" si="13"/>
        <v>267031.92100000003</v>
      </c>
      <c r="O20" s="161">
        <f t="shared" si="14"/>
        <v>834273.226</v>
      </c>
      <c r="P20" s="28">
        <v>123076.182</v>
      </c>
      <c r="Q20" s="28">
        <v>86650.02</v>
      </c>
      <c r="R20" s="5">
        <v>101276.76</v>
      </c>
      <c r="S20" s="155">
        <f t="shared" si="15"/>
        <v>311002.962</v>
      </c>
      <c r="T20" s="53">
        <v>92762.968</v>
      </c>
      <c r="U20" s="53">
        <v>72713.441</v>
      </c>
      <c r="V20" s="53">
        <v>77174.573</v>
      </c>
      <c r="W20" s="161">
        <f t="shared" si="16"/>
        <v>242650.982</v>
      </c>
      <c r="X20" s="161">
        <f t="shared" si="17"/>
        <v>553653.944</v>
      </c>
      <c r="Y20" s="248">
        <v>86549.393</v>
      </c>
      <c r="Z20" s="248">
        <v>109889.227</v>
      </c>
      <c r="AA20" s="53">
        <v>77128.329</v>
      </c>
      <c r="AB20" s="161">
        <f t="shared" si="18"/>
        <v>273566.949</v>
      </c>
      <c r="AC20" s="161">
        <f t="shared" si="19"/>
        <v>827220.893</v>
      </c>
      <c r="AG20" s="38"/>
      <c r="AH20" s="38"/>
    </row>
    <row r="21" spans="1:29" ht="15.75">
      <c r="A21" s="202" t="s">
        <v>8</v>
      </c>
      <c r="B21" s="31">
        <v>107520.848</v>
      </c>
      <c r="C21" s="28">
        <v>88080.571</v>
      </c>
      <c r="D21" s="5">
        <v>86348.199</v>
      </c>
      <c r="E21" s="155">
        <f t="shared" si="10"/>
        <v>281949.618</v>
      </c>
      <c r="F21" s="129">
        <v>104434.45</v>
      </c>
      <c r="G21" s="53">
        <v>149951.83</v>
      </c>
      <c r="H21" s="54">
        <v>90658.63</v>
      </c>
      <c r="I21" s="161">
        <f t="shared" si="11"/>
        <v>345044.91</v>
      </c>
      <c r="J21" s="161">
        <f t="shared" si="12"/>
        <v>626994.5279999999</v>
      </c>
      <c r="K21" s="53">
        <v>94593.8</v>
      </c>
      <c r="L21" s="53">
        <v>80980.332</v>
      </c>
      <c r="M21" s="53">
        <v>63464.614</v>
      </c>
      <c r="N21" s="161">
        <f t="shared" si="13"/>
        <v>239038.74599999998</v>
      </c>
      <c r="O21" s="161">
        <f t="shared" si="14"/>
        <v>866033.274</v>
      </c>
      <c r="P21" s="28">
        <v>112849.49</v>
      </c>
      <c r="Q21" s="28">
        <v>93850.493</v>
      </c>
      <c r="R21" s="5">
        <v>116152.859</v>
      </c>
      <c r="S21" s="155">
        <f t="shared" si="15"/>
        <v>322852.842</v>
      </c>
      <c r="T21" s="53">
        <v>113818.688</v>
      </c>
      <c r="U21" s="53">
        <v>162173.09</v>
      </c>
      <c r="V21" s="53">
        <v>151404.665</v>
      </c>
      <c r="W21" s="161">
        <f t="shared" si="16"/>
        <v>427396.44299999997</v>
      </c>
      <c r="X21" s="161">
        <f t="shared" si="17"/>
        <v>750249.2849999999</v>
      </c>
      <c r="Y21" s="248">
        <v>131547.732</v>
      </c>
      <c r="Z21" s="248">
        <v>86203.849</v>
      </c>
      <c r="AA21" s="53">
        <v>75099.116</v>
      </c>
      <c r="AB21" s="161">
        <f t="shared" si="18"/>
        <v>292850.697</v>
      </c>
      <c r="AC21" s="161">
        <f t="shared" si="19"/>
        <v>1043099.9819999998</v>
      </c>
    </row>
    <row r="22" spans="1:29" ht="15.75">
      <c r="A22" s="202" t="s">
        <v>9</v>
      </c>
      <c r="B22" s="126">
        <v>22520.118000000002</v>
      </c>
      <c r="C22" s="5">
        <v>14113.534</v>
      </c>
      <c r="D22" s="1">
        <v>15717.062999999998</v>
      </c>
      <c r="E22" s="155">
        <f t="shared" si="10"/>
        <v>52350.715</v>
      </c>
      <c r="F22" s="132">
        <v>16646.75</v>
      </c>
      <c r="G22" s="1">
        <v>28732.07</v>
      </c>
      <c r="H22" s="133">
        <v>22977.15</v>
      </c>
      <c r="I22" s="161">
        <f t="shared" si="11"/>
        <v>68355.97</v>
      </c>
      <c r="J22" s="161">
        <f t="shared" si="12"/>
        <v>120706.685</v>
      </c>
      <c r="K22" s="1">
        <v>17584.327</v>
      </c>
      <c r="L22" s="1">
        <v>12164.916</v>
      </c>
      <c r="M22" s="1">
        <v>8077.857</v>
      </c>
      <c r="N22" s="161">
        <f t="shared" si="13"/>
        <v>37827.100000000006</v>
      </c>
      <c r="O22" s="161">
        <f t="shared" si="14"/>
        <v>158533.785</v>
      </c>
      <c r="P22" s="5">
        <v>28890.347999999998</v>
      </c>
      <c r="Q22" s="5">
        <v>21421.075999999997</v>
      </c>
      <c r="R22" s="1">
        <v>21672.957</v>
      </c>
      <c r="S22" s="155">
        <f t="shared" si="15"/>
        <v>71984.381</v>
      </c>
      <c r="T22" s="1">
        <v>14652.935</v>
      </c>
      <c r="U22" s="1">
        <v>19050.044</v>
      </c>
      <c r="V22" s="1">
        <v>23996.903</v>
      </c>
      <c r="W22" s="161">
        <f t="shared" si="16"/>
        <v>57699.882</v>
      </c>
      <c r="X22" s="161">
        <f t="shared" si="17"/>
        <v>129684.26299999999</v>
      </c>
      <c r="Y22" s="249">
        <v>16571.125</v>
      </c>
      <c r="Z22" s="249">
        <v>11744.954</v>
      </c>
      <c r="AA22" s="1">
        <v>11475.264</v>
      </c>
      <c r="AB22" s="161">
        <f t="shared" si="18"/>
        <v>39791.34299999999</v>
      </c>
      <c r="AC22" s="161">
        <f t="shared" si="19"/>
        <v>169475.60599999997</v>
      </c>
    </row>
    <row r="23" spans="1:29" ht="16.5" thickBot="1">
      <c r="A23" s="202" t="s">
        <v>10</v>
      </c>
      <c r="B23" s="126">
        <v>7493.385</v>
      </c>
      <c r="C23" s="28">
        <v>5005.428</v>
      </c>
      <c r="D23" s="5">
        <v>4411.504</v>
      </c>
      <c r="E23" s="155">
        <f t="shared" si="10"/>
        <v>16910.317</v>
      </c>
      <c r="F23" s="129">
        <v>5005.31</v>
      </c>
      <c r="G23" s="53">
        <v>8032.66</v>
      </c>
      <c r="H23" s="54">
        <v>6639.41</v>
      </c>
      <c r="I23" s="161">
        <f t="shared" si="11"/>
        <v>19677.38</v>
      </c>
      <c r="J23" s="161">
        <f t="shared" si="12"/>
        <v>36587.697</v>
      </c>
      <c r="K23" s="53">
        <v>4928.716</v>
      </c>
      <c r="L23" s="53">
        <v>3900.109</v>
      </c>
      <c r="M23" s="53">
        <v>3119.741</v>
      </c>
      <c r="N23" s="161">
        <f t="shared" si="13"/>
        <v>11948.566</v>
      </c>
      <c r="O23" s="161">
        <f t="shared" si="14"/>
        <v>48536.263</v>
      </c>
      <c r="P23" s="5">
        <v>5435.981</v>
      </c>
      <c r="Q23" s="28">
        <v>5896.505</v>
      </c>
      <c r="R23" s="5">
        <v>6236.199</v>
      </c>
      <c r="S23" s="155">
        <f t="shared" si="15"/>
        <v>17568.685</v>
      </c>
      <c r="T23" s="53">
        <v>6498.924</v>
      </c>
      <c r="U23" s="53">
        <v>6287.476</v>
      </c>
      <c r="V23" s="53">
        <v>6068.787</v>
      </c>
      <c r="W23" s="161">
        <f t="shared" si="16"/>
        <v>18855.186999999998</v>
      </c>
      <c r="X23" s="161">
        <f t="shared" si="17"/>
        <v>36423.872</v>
      </c>
      <c r="Y23" s="248">
        <v>4984.57</v>
      </c>
      <c r="Z23" s="248">
        <v>2703.964</v>
      </c>
      <c r="AA23" s="53">
        <v>2080.383</v>
      </c>
      <c r="AB23" s="161">
        <f t="shared" si="18"/>
        <v>9768.917</v>
      </c>
      <c r="AC23" s="161">
        <f t="shared" si="19"/>
        <v>46192.789000000004</v>
      </c>
    </row>
    <row r="24" spans="1:29" ht="16.5" thickBot="1">
      <c r="A24" s="216" t="s">
        <v>11</v>
      </c>
      <c r="B24" s="125">
        <f>SUM(B19:B23)</f>
        <v>399880.052</v>
      </c>
      <c r="C24" s="8">
        <f>SUM(C19:C23)</f>
        <v>334892.21</v>
      </c>
      <c r="D24" s="8">
        <f>SUM(D19:D23)</f>
        <v>365514.17500000005</v>
      </c>
      <c r="E24" s="156">
        <f t="shared" si="10"/>
        <v>1100286.4370000002</v>
      </c>
      <c r="F24" s="131">
        <f>SUM(F19:F23)</f>
        <v>326742.21</v>
      </c>
      <c r="G24" s="57">
        <f>SUM(G19:G23)</f>
        <v>368769.79999999993</v>
      </c>
      <c r="H24" s="58">
        <f>SUM(H19:H23)</f>
        <v>270017.76999999996</v>
      </c>
      <c r="I24" s="162">
        <f t="shared" si="11"/>
        <v>965529.78</v>
      </c>
      <c r="J24" s="162">
        <f t="shared" si="12"/>
        <v>2065816.2170000002</v>
      </c>
      <c r="K24" s="57">
        <f>SUM(K19:K23)</f>
        <v>231753.49800000002</v>
      </c>
      <c r="L24" s="57">
        <f>SUM(L19:L23)</f>
        <v>241662.258</v>
      </c>
      <c r="M24" s="57">
        <f>SUM(M19:M23)</f>
        <v>221273.323</v>
      </c>
      <c r="N24" s="162">
        <f t="shared" si="13"/>
        <v>694689.079</v>
      </c>
      <c r="O24" s="162">
        <f t="shared" si="14"/>
        <v>2760505.296</v>
      </c>
      <c r="P24" s="8">
        <f>SUM(P19:P23)</f>
        <v>436130.897</v>
      </c>
      <c r="Q24" s="8">
        <f>SUM(Q19:Q23)</f>
        <v>347100.01700000005</v>
      </c>
      <c r="R24" s="8">
        <f>SUM(R19:R23)</f>
        <v>381440.205</v>
      </c>
      <c r="S24" s="156">
        <f t="shared" si="15"/>
        <v>1164671.1190000002</v>
      </c>
      <c r="T24" s="57">
        <f>SUM(T19:T23)</f>
        <v>336754.48299999995</v>
      </c>
      <c r="U24" s="57">
        <f>SUM(U19:U23)</f>
        <v>341329.873</v>
      </c>
      <c r="V24" s="57">
        <f>SUM(V19:V23)</f>
        <v>309771.184</v>
      </c>
      <c r="W24" s="162">
        <f t="shared" si="16"/>
        <v>987855.5399999999</v>
      </c>
      <c r="X24" s="162">
        <f t="shared" si="17"/>
        <v>2152526.659</v>
      </c>
      <c r="Y24" s="57">
        <f>SUM(Y19:Y23)</f>
        <v>253743.5</v>
      </c>
      <c r="Z24" s="57">
        <f>SUM(Z19:Z23)</f>
        <v>269119.058</v>
      </c>
      <c r="AA24" s="57">
        <f>SUM(AA19:AA23)</f>
        <v>231530.39399999997</v>
      </c>
      <c r="AB24" s="162">
        <f t="shared" si="18"/>
        <v>754392.952</v>
      </c>
      <c r="AC24" s="162">
        <f t="shared" si="19"/>
        <v>2906919.611</v>
      </c>
    </row>
    <row r="25" spans="1:29" ht="18.75">
      <c r="A25" s="210" t="s">
        <v>12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</row>
    <row r="26" spans="1:29" ht="15.75">
      <c r="A26" s="211" t="s">
        <v>13</v>
      </c>
      <c r="B26" s="30">
        <v>43687.88</v>
      </c>
      <c r="C26" s="27">
        <v>41622.451</v>
      </c>
      <c r="D26" s="7">
        <v>51516.532</v>
      </c>
      <c r="E26" s="154">
        <f aca="true" t="shared" si="20" ref="E26:E31">SUM(B26:D26)</f>
        <v>136826.863</v>
      </c>
      <c r="F26" s="128">
        <v>35550.95</v>
      </c>
      <c r="G26" s="51">
        <v>21482.56</v>
      </c>
      <c r="H26" s="52">
        <v>10731.18</v>
      </c>
      <c r="I26" s="160">
        <f aca="true" t="shared" si="21" ref="I26:I31">SUM(F26:H26)</f>
        <v>67764.69</v>
      </c>
      <c r="J26" s="160">
        <f aca="true" t="shared" si="22" ref="J26:J31">E26+I26</f>
        <v>204591.553</v>
      </c>
      <c r="K26" s="51">
        <v>9702.515</v>
      </c>
      <c r="L26" s="51">
        <v>10263.25</v>
      </c>
      <c r="M26" s="51">
        <v>11666.795</v>
      </c>
      <c r="N26" s="160">
        <f aca="true" t="shared" si="23" ref="N26:N31">SUM(K26:M26)</f>
        <v>31632.559999999998</v>
      </c>
      <c r="O26" s="160">
        <f aca="true" t="shared" si="24" ref="O26:O31">J26+N26</f>
        <v>236224.113</v>
      </c>
      <c r="P26" s="27">
        <v>65346.945</v>
      </c>
      <c r="Q26" s="27">
        <v>57420.176</v>
      </c>
      <c r="R26" s="7">
        <v>55690.901</v>
      </c>
      <c r="S26" s="154">
        <f aca="true" t="shared" si="25" ref="S26:S31">SUM(P26:R26)</f>
        <v>178458.022</v>
      </c>
      <c r="T26" s="51">
        <v>44898.2</v>
      </c>
      <c r="U26" s="51">
        <v>37426.387</v>
      </c>
      <c r="V26" s="51">
        <v>12279.04</v>
      </c>
      <c r="W26" s="160">
        <f aca="true" t="shared" si="26" ref="W26:W31">SUM(T26:V26)</f>
        <v>94603.62700000001</v>
      </c>
      <c r="X26" s="160">
        <f aca="true" t="shared" si="27" ref="X26:X31">S26+W26</f>
        <v>273061.649</v>
      </c>
      <c r="Y26" s="247">
        <v>12752.132</v>
      </c>
      <c r="Z26" s="247">
        <v>14722.827</v>
      </c>
      <c r="AA26" s="51">
        <v>24333.205</v>
      </c>
      <c r="AB26" s="160">
        <f aca="true" t="shared" si="28" ref="AB26:AB31">SUM(Y26:AA26)</f>
        <v>51808.164000000004</v>
      </c>
      <c r="AC26" s="160">
        <f aca="true" t="shared" si="29" ref="AC26:AC31">X26+AB26</f>
        <v>324869.81299999997</v>
      </c>
    </row>
    <row r="27" spans="1:29" ht="15.75">
      <c r="A27" s="202" t="s">
        <v>14</v>
      </c>
      <c r="B27" s="31">
        <v>222303.895</v>
      </c>
      <c r="C27" s="28">
        <v>230000.2</v>
      </c>
      <c r="D27" s="5">
        <v>286622.326</v>
      </c>
      <c r="E27" s="155">
        <f t="shared" si="20"/>
        <v>738926.421</v>
      </c>
      <c r="F27" s="129">
        <v>300037.56</v>
      </c>
      <c r="G27" s="53">
        <v>287560.95</v>
      </c>
      <c r="H27" s="54">
        <v>241500.74</v>
      </c>
      <c r="I27" s="161">
        <f t="shared" si="21"/>
        <v>829099.25</v>
      </c>
      <c r="J27" s="161">
        <f t="shared" si="22"/>
        <v>1568025.671</v>
      </c>
      <c r="K27" s="53">
        <v>192616.674</v>
      </c>
      <c r="L27" s="53">
        <v>206648.942</v>
      </c>
      <c r="M27" s="53">
        <v>223181.002</v>
      </c>
      <c r="N27" s="161">
        <f t="shared" si="23"/>
        <v>622446.618</v>
      </c>
      <c r="O27" s="161">
        <f t="shared" si="24"/>
        <v>2190472.289</v>
      </c>
      <c r="P27" s="28">
        <v>218013.239</v>
      </c>
      <c r="Q27" s="28">
        <v>158796.965</v>
      </c>
      <c r="R27" s="5">
        <v>183122.3</v>
      </c>
      <c r="S27" s="155">
        <f t="shared" si="25"/>
        <v>559932.504</v>
      </c>
      <c r="T27" s="53">
        <v>143256.726</v>
      </c>
      <c r="U27" s="53">
        <v>188569.033</v>
      </c>
      <c r="V27" s="53">
        <v>222323.056</v>
      </c>
      <c r="W27" s="161">
        <f t="shared" si="26"/>
        <v>554148.815</v>
      </c>
      <c r="X27" s="161">
        <f t="shared" si="27"/>
        <v>1114081.319</v>
      </c>
      <c r="Y27" s="248">
        <v>224098.792</v>
      </c>
      <c r="Z27" s="248">
        <v>269857.505</v>
      </c>
      <c r="AA27" s="53">
        <v>258412.079</v>
      </c>
      <c r="AB27" s="161">
        <f t="shared" si="28"/>
        <v>752368.376</v>
      </c>
      <c r="AC27" s="161">
        <f t="shared" si="29"/>
        <v>1866449.6949999998</v>
      </c>
    </row>
    <row r="28" spans="1:29" ht="15.75">
      <c r="A28" s="202" t="s">
        <v>15</v>
      </c>
      <c r="B28" s="31">
        <v>100497.933</v>
      </c>
      <c r="C28" s="28">
        <v>88833.309</v>
      </c>
      <c r="D28" s="5">
        <v>99832.071</v>
      </c>
      <c r="E28" s="155">
        <f t="shared" si="20"/>
        <v>289163.31299999997</v>
      </c>
      <c r="F28" s="129">
        <v>90241.33</v>
      </c>
      <c r="G28" s="53">
        <v>98621.96</v>
      </c>
      <c r="H28" s="54">
        <v>81774.01</v>
      </c>
      <c r="I28" s="161">
        <f t="shared" si="21"/>
        <v>270637.3</v>
      </c>
      <c r="J28" s="161">
        <f t="shared" si="22"/>
        <v>559800.6129999999</v>
      </c>
      <c r="K28" s="53">
        <v>65627.864</v>
      </c>
      <c r="L28" s="53">
        <v>63289.234</v>
      </c>
      <c r="M28" s="53">
        <v>49146.031</v>
      </c>
      <c r="N28" s="161">
        <f t="shared" si="23"/>
        <v>178063.12900000002</v>
      </c>
      <c r="O28" s="161">
        <f t="shared" si="24"/>
        <v>737863.7419999999</v>
      </c>
      <c r="P28" s="28">
        <v>74662.273</v>
      </c>
      <c r="Q28" s="28">
        <v>65065.56</v>
      </c>
      <c r="R28" s="5">
        <v>64935.181</v>
      </c>
      <c r="S28" s="155">
        <f t="shared" si="25"/>
        <v>204663.01399999997</v>
      </c>
      <c r="T28" s="53">
        <v>59452.454</v>
      </c>
      <c r="U28" s="53">
        <v>61707.694</v>
      </c>
      <c r="V28" s="53">
        <v>57238.49</v>
      </c>
      <c r="W28" s="161">
        <f t="shared" si="26"/>
        <v>178398.638</v>
      </c>
      <c r="X28" s="161">
        <f t="shared" si="27"/>
        <v>383061.652</v>
      </c>
      <c r="Y28" s="248">
        <v>60789.929</v>
      </c>
      <c r="Z28" s="248">
        <v>52428.682</v>
      </c>
      <c r="AA28" s="53">
        <v>55295.845</v>
      </c>
      <c r="AB28" s="161">
        <f t="shared" si="28"/>
        <v>168514.456</v>
      </c>
      <c r="AC28" s="161">
        <f t="shared" si="29"/>
        <v>551576.108</v>
      </c>
    </row>
    <row r="29" spans="1:29" ht="15.75">
      <c r="A29" s="202" t="s">
        <v>16</v>
      </c>
      <c r="B29" s="31">
        <v>100773.982</v>
      </c>
      <c r="C29" s="28">
        <v>90392.979</v>
      </c>
      <c r="D29" s="5">
        <v>108871.195</v>
      </c>
      <c r="E29" s="155">
        <f t="shared" si="20"/>
        <v>300038.156</v>
      </c>
      <c r="F29" s="129">
        <v>98695.27</v>
      </c>
      <c r="G29" s="53">
        <v>95432.94</v>
      </c>
      <c r="H29" s="54">
        <v>130385.12</v>
      </c>
      <c r="I29" s="161">
        <f t="shared" si="21"/>
        <v>324513.33</v>
      </c>
      <c r="J29" s="161">
        <f t="shared" si="22"/>
        <v>624551.486</v>
      </c>
      <c r="K29" s="53">
        <v>132331.018</v>
      </c>
      <c r="L29" s="53">
        <v>100403.206</v>
      </c>
      <c r="M29" s="53">
        <v>51912.017</v>
      </c>
      <c r="N29" s="161">
        <f t="shared" si="23"/>
        <v>284646.24100000004</v>
      </c>
      <c r="O29" s="161">
        <f t="shared" si="24"/>
        <v>909197.7270000001</v>
      </c>
      <c r="P29" s="28">
        <v>62499.085</v>
      </c>
      <c r="Q29" s="28">
        <v>49241.516</v>
      </c>
      <c r="R29" s="5">
        <v>63042.544</v>
      </c>
      <c r="S29" s="155">
        <f t="shared" si="25"/>
        <v>174783.145</v>
      </c>
      <c r="T29" s="53">
        <v>76400.467</v>
      </c>
      <c r="U29" s="53">
        <v>61088.796</v>
      </c>
      <c r="V29" s="53">
        <v>76160.264</v>
      </c>
      <c r="W29" s="161">
        <f t="shared" si="26"/>
        <v>213649.527</v>
      </c>
      <c r="X29" s="161">
        <f t="shared" si="27"/>
        <v>388432.672</v>
      </c>
      <c r="Y29" s="248">
        <v>108227.102</v>
      </c>
      <c r="Z29" s="248">
        <v>105625.58</v>
      </c>
      <c r="AA29" s="53">
        <v>97162.867</v>
      </c>
      <c r="AB29" s="161">
        <f t="shared" si="28"/>
        <v>311015.549</v>
      </c>
      <c r="AC29" s="161">
        <f t="shared" si="29"/>
        <v>699448.221</v>
      </c>
    </row>
    <row r="30" spans="1:29" ht="16.5" thickBot="1">
      <c r="A30" s="212" t="s">
        <v>17</v>
      </c>
      <c r="B30" s="32">
        <v>94185.774</v>
      </c>
      <c r="C30" s="29">
        <v>97576.521</v>
      </c>
      <c r="D30" s="4">
        <v>115022.654</v>
      </c>
      <c r="E30" s="155">
        <f t="shared" si="20"/>
        <v>306784.94899999996</v>
      </c>
      <c r="F30" s="130">
        <v>123146.96</v>
      </c>
      <c r="G30" s="55">
        <v>156424.97</v>
      </c>
      <c r="H30" s="56">
        <v>146986.59</v>
      </c>
      <c r="I30" s="161">
        <f t="shared" si="21"/>
        <v>426558.52</v>
      </c>
      <c r="J30" s="161">
        <f t="shared" si="22"/>
        <v>733343.469</v>
      </c>
      <c r="K30" s="55">
        <v>170829.129</v>
      </c>
      <c r="L30" s="55">
        <v>117552.204</v>
      </c>
      <c r="M30" s="55">
        <v>72439.999</v>
      </c>
      <c r="N30" s="161">
        <f t="shared" si="23"/>
        <v>360821.332</v>
      </c>
      <c r="O30" s="161">
        <f t="shared" si="24"/>
        <v>1094164.801</v>
      </c>
      <c r="P30" s="29">
        <v>79413.619</v>
      </c>
      <c r="Q30" s="29">
        <v>42217.079</v>
      </c>
      <c r="R30" s="4">
        <v>86584.885</v>
      </c>
      <c r="S30" s="155">
        <f t="shared" si="25"/>
        <v>208215.58299999998</v>
      </c>
      <c r="T30" s="55">
        <v>106053.664</v>
      </c>
      <c r="U30" s="55">
        <v>96602.117</v>
      </c>
      <c r="V30" s="55">
        <v>230755.199</v>
      </c>
      <c r="W30" s="167">
        <f t="shared" si="26"/>
        <v>433410.98</v>
      </c>
      <c r="X30" s="167">
        <f t="shared" si="27"/>
        <v>641626.563</v>
      </c>
      <c r="Y30" s="250">
        <v>208198.892</v>
      </c>
      <c r="Z30" s="250">
        <v>70940.73</v>
      </c>
      <c r="AA30" s="55">
        <v>67804.384</v>
      </c>
      <c r="AB30" s="167">
        <f t="shared" si="28"/>
        <v>346944.006</v>
      </c>
      <c r="AC30" s="167">
        <f t="shared" si="29"/>
        <v>988570.5689999999</v>
      </c>
    </row>
    <row r="31" spans="1:29" ht="16.5" thickBot="1">
      <c r="A31" s="216" t="s">
        <v>18</v>
      </c>
      <c r="B31" s="125">
        <f>SUM(B26:B30)</f>
        <v>561449.464</v>
      </c>
      <c r="C31" s="8">
        <f>SUM(C26:C30)</f>
        <v>548425.46</v>
      </c>
      <c r="D31" s="8">
        <f>SUM(D26:D30)</f>
        <v>661864.778</v>
      </c>
      <c r="E31" s="156">
        <f t="shared" si="20"/>
        <v>1771739.702</v>
      </c>
      <c r="F31" s="131">
        <f>SUM(F26:F30)</f>
        <v>647672.07</v>
      </c>
      <c r="G31" s="57">
        <f>SUM(G26:G30)</f>
        <v>659523.38</v>
      </c>
      <c r="H31" s="58">
        <f>SUM(H26:H30)</f>
        <v>611377.64</v>
      </c>
      <c r="I31" s="162">
        <f t="shared" si="21"/>
        <v>1918573.0899999999</v>
      </c>
      <c r="J31" s="162">
        <f t="shared" si="22"/>
        <v>3690312.792</v>
      </c>
      <c r="K31" s="57">
        <f>SUM(K26:K30)</f>
        <v>571107.2</v>
      </c>
      <c r="L31" s="57">
        <f>SUM(L26:L30)</f>
        <v>498156.836</v>
      </c>
      <c r="M31" s="57">
        <f>SUM(M26:M30)</f>
        <v>408345.84400000004</v>
      </c>
      <c r="N31" s="162">
        <f t="shared" si="23"/>
        <v>1477609.88</v>
      </c>
      <c r="O31" s="162">
        <f t="shared" si="24"/>
        <v>5167922.672</v>
      </c>
      <c r="P31" s="8">
        <f>SUM(P26:P30)</f>
        <v>499935.161</v>
      </c>
      <c r="Q31" s="8">
        <f>SUM(Q26:Q30)</f>
        <v>372741.296</v>
      </c>
      <c r="R31" s="8">
        <f>SUM(R26:R30)</f>
        <v>453375.811</v>
      </c>
      <c r="S31" s="156">
        <f t="shared" si="25"/>
        <v>1326052.268</v>
      </c>
      <c r="T31" s="66">
        <f>SUM(T26:T30)</f>
        <v>430061.51099999994</v>
      </c>
      <c r="U31" s="66">
        <f>SUM(U26:U30)</f>
        <v>445394.027</v>
      </c>
      <c r="V31" s="66">
        <f>SUM(V26:V30)</f>
        <v>598756.049</v>
      </c>
      <c r="W31" s="168">
        <f t="shared" si="26"/>
        <v>1474211.5869999998</v>
      </c>
      <c r="X31" s="168">
        <f t="shared" si="27"/>
        <v>2800263.8549999995</v>
      </c>
      <c r="Y31" s="57">
        <f>SUM(Y26:Y30)</f>
        <v>614066.8470000001</v>
      </c>
      <c r="Z31" s="57">
        <f>SUM(Z26:Z30)</f>
        <v>513575.32399999996</v>
      </c>
      <c r="AA31" s="57">
        <f>SUM(AA26:AA30)</f>
        <v>503008.37999999995</v>
      </c>
      <c r="AB31" s="162">
        <f t="shared" si="28"/>
        <v>1630650.551</v>
      </c>
      <c r="AC31" s="162">
        <f t="shared" si="29"/>
        <v>4430914.4059999995</v>
      </c>
    </row>
    <row r="32" spans="1:29" ht="15.75" thickBot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3"/>
    </row>
    <row r="33" spans="1:29" ht="16.5" thickBot="1">
      <c r="A33" s="217" t="s">
        <v>23</v>
      </c>
      <c r="B33" s="139">
        <v>2514.51</v>
      </c>
      <c r="C33" s="140">
        <v>2299.9559999999997</v>
      </c>
      <c r="D33" s="140">
        <v>2444.124</v>
      </c>
      <c r="E33" s="157">
        <f>SUM(B33:D33)</f>
        <v>7258.59</v>
      </c>
      <c r="F33" s="141">
        <v>2127.06</v>
      </c>
      <c r="G33" s="142">
        <v>0</v>
      </c>
      <c r="H33" s="143">
        <v>0</v>
      </c>
      <c r="I33" s="163">
        <f>SUM(F33:H33)</f>
        <v>2127.06</v>
      </c>
      <c r="J33" s="163">
        <f>E33+I33</f>
        <v>9385.65</v>
      </c>
      <c r="K33" s="142">
        <v>0</v>
      </c>
      <c r="L33" s="142">
        <v>0</v>
      </c>
      <c r="M33" s="142">
        <v>0</v>
      </c>
      <c r="N33" s="163">
        <f>SUM(K33:M33)</f>
        <v>0</v>
      </c>
      <c r="O33" s="163">
        <f>J33+N33</f>
        <v>9385.65</v>
      </c>
      <c r="P33" s="140">
        <v>2620.469</v>
      </c>
      <c r="Q33" s="144">
        <v>2242.597</v>
      </c>
      <c r="R33" s="140">
        <v>2399.636</v>
      </c>
      <c r="S33" s="157">
        <f>SUM(P33:R33)</f>
        <v>7262.702000000001</v>
      </c>
      <c r="T33" s="140">
        <v>2316</v>
      </c>
      <c r="U33" s="140">
        <v>0</v>
      </c>
      <c r="V33" s="140">
        <v>0</v>
      </c>
      <c r="W33" s="157">
        <f>SUM(T33:V33)</f>
        <v>2316</v>
      </c>
      <c r="X33" s="157">
        <f>S33+W33</f>
        <v>9578.702000000001</v>
      </c>
      <c r="Y33" s="252">
        <v>0</v>
      </c>
      <c r="Z33" s="252">
        <v>0</v>
      </c>
      <c r="AA33" s="252">
        <v>0</v>
      </c>
      <c r="AB33" s="163">
        <f>SUM(Y33:AA33)</f>
        <v>0</v>
      </c>
      <c r="AC33" s="163">
        <f>X33+AB33</f>
        <v>9578.702000000001</v>
      </c>
    </row>
    <row r="34" spans="1:29" ht="15.75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3"/>
    </row>
    <row r="35" spans="1:29" ht="32.25" thickBot="1">
      <c r="A35" s="117" t="s">
        <v>24</v>
      </c>
      <c r="B35" s="50">
        <f>B17+B24+B31</f>
        <v>3193013.143</v>
      </c>
      <c r="C35" s="9">
        <f>C17+C24+C31</f>
        <v>2709134.411</v>
      </c>
      <c r="D35" s="9">
        <f>D17+D24+D31</f>
        <v>3079539.181</v>
      </c>
      <c r="E35" s="158">
        <f>SUM(B35:D35)</f>
        <v>8981686.735</v>
      </c>
      <c r="F35" s="134">
        <f>F17+F24+F31</f>
        <v>2800574.89</v>
      </c>
      <c r="G35" s="60">
        <f>G17+G24+G31</f>
        <v>2582783.82</v>
      </c>
      <c r="H35" s="61">
        <f>H17+H24+H31</f>
        <v>1995163.3000000003</v>
      </c>
      <c r="I35" s="164">
        <f>SUM(F35:H35)</f>
        <v>7378522.01</v>
      </c>
      <c r="J35" s="164">
        <f>E35+I35</f>
        <v>16360208.745</v>
      </c>
      <c r="K35" s="60">
        <f>K17+K24+K31</f>
        <v>1927454.1709999999</v>
      </c>
      <c r="L35" s="60">
        <f>L17+L24+L31</f>
        <v>1819301.613</v>
      </c>
      <c r="M35" s="60">
        <f>M17+M24+M31</f>
        <v>1756730.635</v>
      </c>
      <c r="N35" s="164">
        <f>SUM(K35:M35)</f>
        <v>5503486.419</v>
      </c>
      <c r="O35" s="164">
        <f>J35+N35</f>
        <v>21863695.163999997</v>
      </c>
      <c r="P35" s="9">
        <f>P17+P24+P31</f>
        <v>2953566.979</v>
      </c>
      <c r="Q35" s="9">
        <f>Q17+Q24+Q31</f>
        <v>2370846.343</v>
      </c>
      <c r="R35" s="9">
        <f>R17+R24+R31</f>
        <v>2393695.659</v>
      </c>
      <c r="S35" s="158">
        <f>SUM(P35:R35)</f>
        <v>7718108.981</v>
      </c>
      <c r="T35" s="9">
        <f>T17+T24+T31</f>
        <v>2060204.2859999998</v>
      </c>
      <c r="U35" s="9">
        <f>U17+U24+U31</f>
        <v>2033074.5939999998</v>
      </c>
      <c r="V35" s="9">
        <f>V17+V24+V31</f>
        <v>2067561.4740000004</v>
      </c>
      <c r="W35" s="158">
        <f>SUM(T35:V35)</f>
        <v>6160840.354</v>
      </c>
      <c r="X35" s="158">
        <f>S35+W35</f>
        <v>13878949.335</v>
      </c>
      <c r="Y35" s="60">
        <f>Y17+Y24+Y31</f>
        <v>1745563.5620000002</v>
      </c>
      <c r="Z35" s="60">
        <f>Z17+Z24+Z31</f>
        <v>1722621.9350000003</v>
      </c>
      <c r="AA35" s="60">
        <f>AA17+AA24+AA31</f>
        <v>1782617.4309999999</v>
      </c>
      <c r="AB35" s="164">
        <f>SUM(Y35:AA35)</f>
        <v>5250802.928</v>
      </c>
      <c r="AC35" s="164">
        <f>X35+AB35</f>
        <v>19129752.263</v>
      </c>
    </row>
    <row r="36" spans="1:29" ht="32.25" thickBot="1">
      <c r="A36" s="117" t="s">
        <v>25</v>
      </c>
      <c r="B36" s="127">
        <f>B33+B35</f>
        <v>3195527.653</v>
      </c>
      <c r="C36" s="6">
        <f>C33+C35</f>
        <v>2711434.3669999996</v>
      </c>
      <c r="D36" s="6">
        <f>D33+D35</f>
        <v>3081983.3049999997</v>
      </c>
      <c r="E36" s="159">
        <f>SUM(B36:D36)</f>
        <v>8988945.325</v>
      </c>
      <c r="F36" s="135">
        <f>F33+F35</f>
        <v>2802701.95</v>
      </c>
      <c r="G36" s="62">
        <f>G33+G35</f>
        <v>2582783.82</v>
      </c>
      <c r="H36" s="136">
        <f>H33+H35</f>
        <v>1995163.3000000003</v>
      </c>
      <c r="I36" s="165">
        <f>SUM(F36:H36)</f>
        <v>7380649.07</v>
      </c>
      <c r="J36" s="164">
        <f>E36+I36</f>
        <v>16369594.395</v>
      </c>
      <c r="K36" s="62">
        <f>K35</f>
        <v>1927454.1709999999</v>
      </c>
      <c r="L36" s="62">
        <f>L35</f>
        <v>1819301.613</v>
      </c>
      <c r="M36" s="62">
        <f>M35</f>
        <v>1756730.635</v>
      </c>
      <c r="N36" s="165">
        <f>SUM(K36:M36)</f>
        <v>5503486.419</v>
      </c>
      <c r="O36" s="164">
        <f>J36+N36</f>
        <v>21873080.814</v>
      </c>
      <c r="P36" s="6">
        <f>P33+P35</f>
        <v>2956187.448</v>
      </c>
      <c r="Q36" s="6">
        <f>Q33+Q35</f>
        <v>2373088.94</v>
      </c>
      <c r="R36" s="6">
        <f>R33+R35</f>
        <v>2396095.295</v>
      </c>
      <c r="S36" s="158">
        <f>SUM(P36:R36)</f>
        <v>7725371.683</v>
      </c>
      <c r="T36" s="6">
        <f>T33+T35</f>
        <v>2062520.2859999998</v>
      </c>
      <c r="U36" s="6">
        <f>U33+U35</f>
        <v>2033074.5939999998</v>
      </c>
      <c r="V36" s="6">
        <f>V33+V35</f>
        <v>2067561.4740000004</v>
      </c>
      <c r="W36" s="159">
        <f>SUM(T36:V36)</f>
        <v>6163156.354</v>
      </c>
      <c r="X36" s="158">
        <f>S36+W36</f>
        <v>13888528.037</v>
      </c>
      <c r="Y36" s="62">
        <f>Y33+Y35</f>
        <v>1745563.5620000002</v>
      </c>
      <c r="Z36" s="62">
        <f>Z33+Z35</f>
        <v>1722621.9350000003</v>
      </c>
      <c r="AA36" s="62">
        <f>AA33+AA35</f>
        <v>1782617.4309999999</v>
      </c>
      <c r="AB36" s="165">
        <f>SUM(Y36:AA36)</f>
        <v>5250802.928</v>
      </c>
      <c r="AC36" s="164">
        <f>X36+AB36</f>
        <v>19139330.965</v>
      </c>
    </row>
    <row r="37" spans="1:29" ht="15.75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20"/>
    </row>
    <row r="38" spans="1:29" ht="15.75">
      <c r="A38" s="221" t="s">
        <v>52</v>
      </c>
      <c r="B38" s="137">
        <f>SUM(B5:B13,B19,B26,B33)</f>
        <v>2128260.2709999997</v>
      </c>
      <c r="C38" s="137">
        <f>SUM(C5:C13,C19,C26,C33)</f>
        <v>1727945.541</v>
      </c>
      <c r="D38" s="137">
        <f>SUM(D5:D13,D19,D26,D33)</f>
        <v>1968046.119</v>
      </c>
      <c r="E38" s="222">
        <f>SUM(B38:D38)</f>
        <v>5824251.931</v>
      </c>
      <c r="F38" s="138">
        <f>SUM(F5:F13,F19,F26,F33)</f>
        <v>1690217.2000000002</v>
      </c>
      <c r="G38" s="138">
        <f>SUM(G5:G13,G19,G26,G33)</f>
        <v>1311114.22</v>
      </c>
      <c r="H38" s="138">
        <f>SUM(H5:H13,H19,H26,H33)</f>
        <v>854276.0300000001</v>
      </c>
      <c r="I38" s="223">
        <f>SUM(F38:H38)</f>
        <v>3855607.45</v>
      </c>
      <c r="J38" s="223">
        <f>E38+I38</f>
        <v>9679859.381000001</v>
      </c>
      <c r="K38" s="138">
        <f>SUM(K5:K13,K19,K26,K33)</f>
        <v>881537.6080000001</v>
      </c>
      <c r="L38" s="138">
        <f>SUM(L5:L13,L19,L26,L33)</f>
        <v>898302.936</v>
      </c>
      <c r="M38" s="138">
        <f>SUM(M5:M13,M19,M26,M33)</f>
        <v>970220.913</v>
      </c>
      <c r="N38" s="223">
        <f>SUM(K38:M38)</f>
        <v>2750061.4570000004</v>
      </c>
      <c r="O38" s="223">
        <f>J38+N38</f>
        <v>12429920.838000001</v>
      </c>
      <c r="P38" s="137">
        <f>SUM(P5:P13,P19,P26,P33)</f>
        <v>1922610.263</v>
      </c>
      <c r="Q38" s="137">
        <f>SUM(Q5:Q13,Q19,Q26,Q33)</f>
        <v>1561639.7959999999</v>
      </c>
      <c r="R38" s="137">
        <f>SUM(R5:R13,R19,R26,R33)</f>
        <v>1415111.274</v>
      </c>
      <c r="S38" s="222">
        <f>SUM(P38:R38)</f>
        <v>4899361.333</v>
      </c>
      <c r="T38" s="138">
        <f>SUM(T5:T13,T19,T26,T33)</f>
        <v>1142107.232</v>
      </c>
      <c r="U38" s="138">
        <f>SUM(U5:U13,U19,U26,U33)</f>
        <v>1053096.622</v>
      </c>
      <c r="V38" s="138">
        <f>SUM(V5:V13,V19,V26,V33)</f>
        <v>921119.1390000001</v>
      </c>
      <c r="W38" s="223">
        <f>SUM(T38:V38)</f>
        <v>3116322.9930000002</v>
      </c>
      <c r="X38" s="223">
        <f>S38+W38</f>
        <v>8015684.325999999</v>
      </c>
      <c r="Y38" s="138">
        <f>SUM(Y5:Y13,Y19,Y26,Y33)</f>
        <v>633894.8570000001</v>
      </c>
      <c r="Z38" s="138">
        <f>SUM(Z5:Z13,Z19,Z26,Z33)</f>
        <v>765769.7040000001</v>
      </c>
      <c r="AA38" s="138">
        <f>SUM(AA5:AA13,AA19,AA26,AA33)</f>
        <v>919139.769</v>
      </c>
      <c r="AB38" s="223">
        <f>SUM(Y38:AA38)</f>
        <v>2318804.33</v>
      </c>
      <c r="AC38" s="224">
        <f>X38+AB38</f>
        <v>10334488.656</v>
      </c>
    </row>
    <row r="39" spans="1:29" ht="15.75">
      <c r="A39" s="225" t="s">
        <v>26</v>
      </c>
      <c r="B39" s="33">
        <f>SUM(B14:B16,B20:B23,B27:B30)</f>
        <v>1067267.382</v>
      </c>
      <c r="C39" s="33">
        <f>SUM(C14:C16,C20:C23,C27:C30)</f>
        <v>983488.826</v>
      </c>
      <c r="D39" s="33">
        <f>SUM(D14:D16,D20:D23,D27:D30)</f>
        <v>1113937.1860000002</v>
      </c>
      <c r="E39" s="226">
        <f>SUM(B39:D39)</f>
        <v>3164693.3940000003</v>
      </c>
      <c r="F39" s="63">
        <f>SUM(F14:F16,F20:F23,F27:F30)</f>
        <v>1112484.75</v>
      </c>
      <c r="G39" s="63">
        <f>SUM(G14:G16,G20:G23,G27:G30)</f>
        <v>1271669.5999999999</v>
      </c>
      <c r="H39" s="63">
        <f>SUM(H14:H16,H20:H23,H27:H30)</f>
        <v>1140887.27</v>
      </c>
      <c r="I39" s="227">
        <f>SUM(F39:H39)</f>
        <v>3525041.6199999996</v>
      </c>
      <c r="J39" s="227">
        <f>E39+I39</f>
        <v>6689735.014</v>
      </c>
      <c r="K39" s="63">
        <f>SUM(K14:K16,K20:K23,K27:K30)</f>
        <v>1045916.563</v>
      </c>
      <c r="L39" s="63">
        <f>SUM(L14:L16,L20:L23,L27:L30)</f>
        <v>920998.677</v>
      </c>
      <c r="M39" s="63">
        <f>SUM(M14:M16,M20:M23,M27:M30)</f>
        <v>786509.722</v>
      </c>
      <c r="N39" s="227">
        <f>SUM(K39:M39)</f>
        <v>2753424.962</v>
      </c>
      <c r="O39" s="227">
        <f>J39+N39</f>
        <v>9443159.976</v>
      </c>
      <c r="P39" s="33">
        <f>SUM(P14:P16,P20:P23,P27:P30)</f>
        <v>1033577.185</v>
      </c>
      <c r="Q39" s="33">
        <f>SUM(Q14:Q16,Q20:Q23,Q27:Q30)</f>
        <v>811449.1440000002</v>
      </c>
      <c r="R39" s="33">
        <f>SUM(R14:R16,R20:R23,R27:R30)</f>
        <v>980984.0210000001</v>
      </c>
      <c r="S39" s="226">
        <f>SUM(P39:R39)</f>
        <v>2826010.3500000006</v>
      </c>
      <c r="T39" s="63">
        <f>SUM(T14:T16,T20:T23,T27:T30)</f>
        <v>920413.0540000001</v>
      </c>
      <c r="U39" s="63">
        <f>SUM(U14:U16,U20:U23,U27:U30)</f>
        <v>979977.972</v>
      </c>
      <c r="V39" s="63">
        <f>SUM(V14:V16,V20:V23,V27:V30)</f>
        <v>1146442.335</v>
      </c>
      <c r="W39" s="227">
        <f>SUM(T39:V39)</f>
        <v>3046833.361</v>
      </c>
      <c r="X39" s="227">
        <f>S39+W39</f>
        <v>5872843.711000001</v>
      </c>
      <c r="Y39" s="63">
        <f>SUM(Y14:Y16,Y20:Y23,Y27:Y30)</f>
        <v>1111668.7049999998</v>
      </c>
      <c r="Z39" s="63">
        <f>SUM(Z14:Z16,Z20:Z23,Z27:Z30)</f>
        <v>956852.231</v>
      </c>
      <c r="AA39" s="63">
        <f>SUM(AA14:AA16,AA20:AA23,AA27:AA30)</f>
        <v>863477.6619999999</v>
      </c>
      <c r="AB39" s="227">
        <f>SUM(Y39:AA39)</f>
        <v>2931998.5979999998</v>
      </c>
      <c r="AC39" s="228">
        <f>X39+AB39</f>
        <v>8804842.309</v>
      </c>
    </row>
    <row r="40" spans="2:26" ht="15">
      <c r="B40" s="2"/>
      <c r="C40" s="2"/>
      <c r="D40" s="2"/>
      <c r="E40" s="2"/>
      <c r="F40" s="2"/>
      <c r="G40" s="2"/>
      <c r="H40" s="2"/>
      <c r="I40" s="2"/>
      <c r="J40" s="2"/>
      <c r="L40" s="41"/>
      <c r="P40" s="2"/>
      <c r="Q40" s="2"/>
      <c r="R40" s="2"/>
      <c r="S40" s="2"/>
      <c r="Z40" s="41"/>
    </row>
    <row r="41" spans="2:31" ht="15">
      <c r="B41" s="2"/>
      <c r="C41" s="2"/>
      <c r="D41" s="2"/>
      <c r="E41" s="2"/>
      <c r="F41" s="2"/>
      <c r="G41" s="2"/>
      <c r="H41" s="2"/>
      <c r="I41" s="2"/>
      <c r="J41" s="2"/>
      <c r="P41" s="94"/>
      <c r="Q41" s="2"/>
      <c r="R41" s="2"/>
      <c r="S41" s="2"/>
      <c r="U41" s="2"/>
      <c r="AD41" s="94"/>
      <c r="AE41" s="95"/>
    </row>
    <row r="42" spans="11:30" ht="15.75">
      <c r="K42" s="96"/>
      <c r="L42" s="97"/>
      <c r="M42" s="98"/>
      <c r="P42" s="38"/>
      <c r="Q42" s="38"/>
      <c r="R42" s="38"/>
      <c r="Y42" s="96"/>
      <c r="Z42" s="97"/>
      <c r="AA42" s="98"/>
      <c r="AD42" s="94"/>
    </row>
    <row r="43" spans="12:26" ht="15">
      <c r="L43" s="41"/>
      <c r="Z43" s="41"/>
    </row>
    <row r="44" spans="15:29" ht="15">
      <c r="O44" s="38"/>
      <c r="AC44" s="38"/>
    </row>
    <row r="45" spans="12:26" ht="15">
      <c r="L45" s="99"/>
      <c r="X45" s="2"/>
      <c r="Z45" s="99"/>
    </row>
    <row r="46" spans="12:27" ht="15.75">
      <c r="L46" s="97"/>
      <c r="M46" s="41"/>
      <c r="Z46" s="97"/>
      <c r="AA46" s="41"/>
    </row>
  </sheetData>
  <sheetProtection/>
  <mergeCells count="4">
    <mergeCell ref="A1:X1"/>
    <mergeCell ref="B2:O2"/>
    <mergeCell ref="P2:AC2"/>
    <mergeCell ref="A2:A3"/>
  </mergeCells>
  <printOptions/>
  <pageMargins left="0.25" right="0.25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zoomScale="70" zoomScaleNormal="70" zoomScalePageLayoutView="0" workbookViewId="0" topLeftCell="A1">
      <selection activeCell="L40" sqref="L40"/>
    </sheetView>
  </sheetViews>
  <sheetFormatPr defaultColWidth="9.140625" defaultRowHeight="15"/>
  <cols>
    <col min="1" max="1" width="40.28125" style="0" bestFit="1" customWidth="1"/>
    <col min="2" max="5" width="10.7109375" style="0" customWidth="1"/>
    <col min="6" max="15" width="10.7109375" style="47" customWidth="1"/>
    <col min="16" max="24" width="10.7109375" style="0" customWidth="1"/>
    <col min="25" max="29" width="10.7109375" style="47" customWidth="1"/>
  </cols>
  <sheetData>
    <row r="1" spans="1:29" ht="21">
      <c r="A1" s="274" t="s">
        <v>73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84"/>
    </row>
    <row r="2" spans="1:29" ht="21">
      <c r="A2" s="281"/>
      <c r="B2" s="276">
        <v>2013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83"/>
      <c r="P2" s="276">
        <v>2014</v>
      </c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8"/>
    </row>
    <row r="3" spans="1:29" ht="15.75">
      <c r="A3" s="282"/>
      <c r="B3" s="114" t="s">
        <v>19</v>
      </c>
      <c r="C3" s="114" t="s">
        <v>20</v>
      </c>
      <c r="D3" s="114" t="s">
        <v>21</v>
      </c>
      <c r="E3" s="114" t="s">
        <v>86</v>
      </c>
      <c r="F3" s="114" t="s">
        <v>76</v>
      </c>
      <c r="G3" s="114" t="s">
        <v>77</v>
      </c>
      <c r="H3" s="114" t="s">
        <v>78</v>
      </c>
      <c r="I3" s="114" t="s">
        <v>87</v>
      </c>
      <c r="J3" s="114" t="s">
        <v>79</v>
      </c>
      <c r="K3" s="114" t="s">
        <v>80</v>
      </c>
      <c r="L3" s="114" t="s">
        <v>81</v>
      </c>
      <c r="M3" s="114" t="s">
        <v>82</v>
      </c>
      <c r="N3" s="114" t="s">
        <v>83</v>
      </c>
      <c r="O3" s="114" t="s">
        <v>84</v>
      </c>
      <c r="P3" s="114" t="s">
        <v>19</v>
      </c>
      <c r="Q3" s="114" t="s">
        <v>20</v>
      </c>
      <c r="R3" s="114" t="s">
        <v>21</v>
      </c>
      <c r="S3" s="114" t="s">
        <v>86</v>
      </c>
      <c r="T3" s="114" t="s">
        <v>76</v>
      </c>
      <c r="U3" s="114" t="s">
        <v>77</v>
      </c>
      <c r="V3" s="114" t="s">
        <v>78</v>
      </c>
      <c r="W3" s="114" t="s">
        <v>87</v>
      </c>
      <c r="X3" s="114" t="s">
        <v>79</v>
      </c>
      <c r="Y3" s="114" t="s">
        <v>80</v>
      </c>
      <c r="Z3" s="114" t="s">
        <v>81</v>
      </c>
      <c r="AA3" s="114" t="s">
        <v>82</v>
      </c>
      <c r="AB3" s="114" t="s">
        <v>83</v>
      </c>
      <c r="AC3" s="115" t="s">
        <v>84</v>
      </c>
    </row>
    <row r="4" spans="1:29" ht="18.75">
      <c r="A4" s="209" t="s">
        <v>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3"/>
    </row>
    <row r="5" spans="1:29" ht="15.75">
      <c r="A5" s="203" t="s">
        <v>1</v>
      </c>
      <c r="B5" s="7">
        <v>431977</v>
      </c>
      <c r="C5" s="7">
        <v>336422</v>
      </c>
      <c r="D5" s="7">
        <v>406589</v>
      </c>
      <c r="E5" s="160">
        <f>SUM(B5:D5)</f>
        <v>1174988</v>
      </c>
      <c r="F5" s="51">
        <v>255879</v>
      </c>
      <c r="G5" s="51">
        <v>102930</v>
      </c>
      <c r="H5" s="51">
        <v>46474</v>
      </c>
      <c r="I5" s="160">
        <f>SUM(F5:H5)</f>
        <v>405283</v>
      </c>
      <c r="J5" s="160">
        <f>E5+I5</f>
        <v>1580271</v>
      </c>
      <c r="K5" s="51">
        <v>34608</v>
      </c>
      <c r="L5" s="51">
        <v>42936</v>
      </c>
      <c r="M5" s="51">
        <v>74211</v>
      </c>
      <c r="N5" s="160">
        <f>SUM(K5:M5)</f>
        <v>151755</v>
      </c>
      <c r="O5" s="160">
        <f>J5+N5</f>
        <v>1732026</v>
      </c>
      <c r="P5" s="7">
        <v>371083</v>
      </c>
      <c r="Q5" s="7">
        <v>298638</v>
      </c>
      <c r="R5" s="7">
        <v>274884</v>
      </c>
      <c r="S5" s="154">
        <v>944605</v>
      </c>
      <c r="T5" s="51">
        <v>218495</v>
      </c>
      <c r="U5" s="51">
        <v>103116</v>
      </c>
      <c r="V5" s="51">
        <v>38965</v>
      </c>
      <c r="W5" s="160">
        <v>360576</v>
      </c>
      <c r="X5" s="160">
        <v>1305181</v>
      </c>
      <c r="Y5" s="247">
        <v>37972</v>
      </c>
      <c r="Z5" s="247">
        <v>38693</v>
      </c>
      <c r="AA5" s="51">
        <v>57471</v>
      </c>
      <c r="AB5" s="160">
        <f>SUM(Y5:AA5)</f>
        <v>134136</v>
      </c>
      <c r="AC5" s="160">
        <f>X5+AB5</f>
        <v>1439317</v>
      </c>
    </row>
    <row r="6" spans="1:29" ht="15.75">
      <c r="A6" s="204" t="s">
        <v>27</v>
      </c>
      <c r="B6" s="5">
        <v>340281</v>
      </c>
      <c r="C6" s="5">
        <v>267010</v>
      </c>
      <c r="D6" s="5">
        <v>319137</v>
      </c>
      <c r="E6" s="161">
        <f aca="true" t="shared" si="0" ref="E6:E14">SUM(B6:D6)</f>
        <v>926428</v>
      </c>
      <c r="F6" s="53">
        <v>216642</v>
      </c>
      <c r="G6" s="53">
        <v>95089</v>
      </c>
      <c r="H6" s="53">
        <v>56571</v>
      </c>
      <c r="I6" s="161">
        <f aca="true" t="shared" si="1" ref="I6:I14">SUM(F6:H6)</f>
        <v>368302</v>
      </c>
      <c r="J6" s="161">
        <f aca="true" t="shared" si="2" ref="J6:J14">E6+I6</f>
        <v>1294730</v>
      </c>
      <c r="K6" s="53">
        <v>66658</v>
      </c>
      <c r="L6" s="53">
        <v>61704</v>
      </c>
      <c r="M6" s="53">
        <v>87958</v>
      </c>
      <c r="N6" s="161">
        <f aca="true" t="shared" si="3" ref="N6:N14">SUM(K6:M6)</f>
        <v>216320</v>
      </c>
      <c r="O6" s="161">
        <f aca="true" t="shared" si="4" ref="O6:O14">J6+N6</f>
        <v>1511050</v>
      </c>
      <c r="P6" s="5">
        <v>297310</v>
      </c>
      <c r="Q6" s="5">
        <v>242823</v>
      </c>
      <c r="R6" s="5">
        <v>227013</v>
      </c>
      <c r="S6" s="155">
        <v>767146</v>
      </c>
      <c r="T6" s="53">
        <v>190827</v>
      </c>
      <c r="U6" s="53">
        <v>95216</v>
      </c>
      <c r="V6" s="53">
        <v>69729</v>
      </c>
      <c r="W6" s="161">
        <v>355772</v>
      </c>
      <c r="X6" s="161">
        <v>1122918</v>
      </c>
      <c r="Y6" s="248">
        <v>64066</v>
      </c>
      <c r="Z6" s="248">
        <v>55841</v>
      </c>
      <c r="AA6" s="53">
        <v>83258</v>
      </c>
      <c r="AB6" s="161">
        <f aca="true" t="shared" si="5" ref="AB6:AB14">SUM(Y6:AA6)</f>
        <v>203165</v>
      </c>
      <c r="AC6" s="161">
        <f aca="true" t="shared" si="6" ref="AC6:AC14">X6+AB6</f>
        <v>1326083</v>
      </c>
    </row>
    <row r="7" spans="1:29" ht="15.75">
      <c r="A7" s="204" t="s">
        <v>28</v>
      </c>
      <c r="B7" s="5">
        <v>319698</v>
      </c>
      <c r="C7" s="5">
        <v>249983</v>
      </c>
      <c r="D7" s="5">
        <v>301880</v>
      </c>
      <c r="E7" s="161">
        <f t="shared" si="0"/>
        <v>871561</v>
      </c>
      <c r="F7" s="53">
        <v>188205</v>
      </c>
      <c r="G7" s="53">
        <v>76696</v>
      </c>
      <c r="H7" s="53">
        <v>42237</v>
      </c>
      <c r="I7" s="161">
        <f t="shared" si="1"/>
        <v>307138</v>
      </c>
      <c r="J7" s="161">
        <f t="shared" si="2"/>
        <v>1178699</v>
      </c>
      <c r="K7" s="53">
        <v>33545</v>
      </c>
      <c r="L7" s="53">
        <v>30319</v>
      </c>
      <c r="M7" s="53">
        <v>58432</v>
      </c>
      <c r="N7" s="161">
        <f t="shared" si="3"/>
        <v>122296</v>
      </c>
      <c r="O7" s="161">
        <f t="shared" si="4"/>
        <v>1300995</v>
      </c>
      <c r="P7" s="5">
        <v>279639</v>
      </c>
      <c r="Q7" s="5">
        <v>223655</v>
      </c>
      <c r="R7" s="5">
        <v>208462</v>
      </c>
      <c r="S7" s="155">
        <v>711756</v>
      </c>
      <c r="T7" s="53">
        <v>166780</v>
      </c>
      <c r="U7" s="53">
        <v>82498</v>
      </c>
      <c r="V7" s="53">
        <v>38860</v>
      </c>
      <c r="W7" s="161">
        <v>288138</v>
      </c>
      <c r="X7" s="161">
        <v>999894</v>
      </c>
      <c r="Y7" s="248">
        <v>27460</v>
      </c>
      <c r="Z7" s="248">
        <v>32451</v>
      </c>
      <c r="AA7" s="53">
        <v>52942</v>
      </c>
      <c r="AB7" s="161">
        <f t="shared" si="5"/>
        <v>112853</v>
      </c>
      <c r="AC7" s="161">
        <f t="shared" si="6"/>
        <v>1112747</v>
      </c>
    </row>
    <row r="8" spans="1:29" ht="15.75">
      <c r="A8" s="204" t="s">
        <v>29</v>
      </c>
      <c r="B8" s="5">
        <v>38352</v>
      </c>
      <c r="C8" s="5">
        <v>30023</v>
      </c>
      <c r="D8" s="5">
        <v>37047</v>
      </c>
      <c r="E8" s="161">
        <f t="shared" si="0"/>
        <v>105422</v>
      </c>
      <c r="F8" s="53">
        <v>23636</v>
      </c>
      <c r="G8" s="53">
        <v>10703</v>
      </c>
      <c r="H8" s="53">
        <v>7840</v>
      </c>
      <c r="I8" s="161">
        <f t="shared" si="1"/>
        <v>42179</v>
      </c>
      <c r="J8" s="161">
        <f t="shared" si="2"/>
        <v>147601</v>
      </c>
      <c r="K8" s="53">
        <v>6793</v>
      </c>
      <c r="L8" s="53">
        <v>3651</v>
      </c>
      <c r="M8" s="53">
        <v>7677</v>
      </c>
      <c r="N8" s="161">
        <f t="shared" si="3"/>
        <v>18121</v>
      </c>
      <c r="O8" s="161">
        <f t="shared" si="4"/>
        <v>165722</v>
      </c>
      <c r="P8" s="5">
        <v>34210</v>
      </c>
      <c r="Q8" s="5">
        <v>25132</v>
      </c>
      <c r="R8" s="5">
        <v>25134</v>
      </c>
      <c r="S8" s="155">
        <v>84476</v>
      </c>
      <c r="T8" s="53">
        <v>20775</v>
      </c>
      <c r="U8" s="53">
        <v>11249</v>
      </c>
      <c r="V8" s="53">
        <v>7605</v>
      </c>
      <c r="W8" s="161">
        <v>39629</v>
      </c>
      <c r="X8" s="161">
        <v>124105</v>
      </c>
      <c r="Y8" s="248">
        <v>3963</v>
      </c>
      <c r="Z8" s="248">
        <v>6008</v>
      </c>
      <c r="AA8" s="53">
        <v>7017</v>
      </c>
      <c r="AB8" s="161">
        <f t="shared" si="5"/>
        <v>16988</v>
      </c>
      <c r="AC8" s="161">
        <f t="shared" si="6"/>
        <v>141093</v>
      </c>
    </row>
    <row r="9" spans="1:29" ht="15.75">
      <c r="A9" s="204" t="s">
        <v>30</v>
      </c>
      <c r="B9" s="5">
        <v>276853</v>
      </c>
      <c r="C9" s="5">
        <v>213885</v>
      </c>
      <c r="D9" s="5">
        <v>297079</v>
      </c>
      <c r="E9" s="161">
        <f t="shared" si="0"/>
        <v>787817</v>
      </c>
      <c r="F9" s="53">
        <v>196151</v>
      </c>
      <c r="G9" s="53">
        <v>76342</v>
      </c>
      <c r="H9" s="53">
        <v>40653</v>
      </c>
      <c r="I9" s="161">
        <f t="shared" si="1"/>
        <v>313146</v>
      </c>
      <c r="J9" s="161">
        <f t="shared" si="2"/>
        <v>1100963</v>
      </c>
      <c r="K9" s="53">
        <v>53081</v>
      </c>
      <c r="L9" s="53">
        <v>8001</v>
      </c>
      <c r="M9" s="53">
        <v>51068</v>
      </c>
      <c r="N9" s="161">
        <f t="shared" si="3"/>
        <v>112150</v>
      </c>
      <c r="O9" s="161">
        <f t="shared" si="4"/>
        <v>1213113</v>
      </c>
      <c r="P9" s="5">
        <v>270048</v>
      </c>
      <c r="Q9" s="5">
        <v>213614</v>
      </c>
      <c r="R9" s="5">
        <v>203433</v>
      </c>
      <c r="S9" s="155">
        <v>687095</v>
      </c>
      <c r="T9" s="53">
        <v>162942</v>
      </c>
      <c r="U9" s="53">
        <v>78696</v>
      </c>
      <c r="V9" s="53">
        <v>12305</v>
      </c>
      <c r="W9" s="161">
        <v>253943</v>
      </c>
      <c r="X9" s="161">
        <v>941038</v>
      </c>
      <c r="Y9" s="248">
        <v>35138</v>
      </c>
      <c r="Z9" s="248">
        <v>49150</v>
      </c>
      <c r="AA9" s="53">
        <v>52644</v>
      </c>
      <c r="AB9" s="161">
        <f t="shared" si="5"/>
        <v>136932</v>
      </c>
      <c r="AC9" s="161">
        <f t="shared" si="6"/>
        <v>1077970</v>
      </c>
    </row>
    <row r="10" spans="1:29" ht="15.75">
      <c r="A10" s="204" t="s">
        <v>31</v>
      </c>
      <c r="B10" s="5">
        <v>563566</v>
      </c>
      <c r="C10" s="5">
        <v>450054</v>
      </c>
      <c r="D10" s="5">
        <v>513950</v>
      </c>
      <c r="E10" s="161">
        <f t="shared" si="0"/>
        <v>1527570</v>
      </c>
      <c r="F10" s="53">
        <v>344297</v>
      </c>
      <c r="G10" s="53">
        <v>161096</v>
      </c>
      <c r="H10" s="53">
        <v>79612</v>
      </c>
      <c r="I10" s="161">
        <f t="shared" si="1"/>
        <v>585005</v>
      </c>
      <c r="J10" s="161">
        <f t="shared" si="2"/>
        <v>2112575</v>
      </c>
      <c r="K10" s="53">
        <v>40778</v>
      </c>
      <c r="L10" s="53">
        <v>93427</v>
      </c>
      <c r="M10" s="53">
        <v>125660</v>
      </c>
      <c r="N10" s="161">
        <f t="shared" si="3"/>
        <v>259865</v>
      </c>
      <c r="O10" s="161">
        <f t="shared" si="4"/>
        <v>2372440</v>
      </c>
      <c r="P10" s="5">
        <v>469180</v>
      </c>
      <c r="Q10" s="5">
        <v>381268</v>
      </c>
      <c r="R10" s="5">
        <v>349309</v>
      </c>
      <c r="S10" s="155">
        <v>1199757</v>
      </c>
      <c r="T10" s="53">
        <v>282914</v>
      </c>
      <c r="U10" s="53">
        <v>167884</v>
      </c>
      <c r="V10" s="53">
        <v>102394</v>
      </c>
      <c r="W10" s="161">
        <v>553192</v>
      </c>
      <c r="X10" s="161">
        <v>1752949</v>
      </c>
      <c r="Y10" s="248">
        <v>77160</v>
      </c>
      <c r="Z10" s="248">
        <v>60006</v>
      </c>
      <c r="AA10" s="53">
        <v>116158</v>
      </c>
      <c r="AB10" s="161">
        <f t="shared" si="5"/>
        <v>253324</v>
      </c>
      <c r="AC10" s="161">
        <f t="shared" si="6"/>
        <v>2006273</v>
      </c>
    </row>
    <row r="11" spans="1:29" ht="15.75">
      <c r="A11" s="204" t="s">
        <v>32</v>
      </c>
      <c r="B11" s="5">
        <v>201480</v>
      </c>
      <c r="C11" s="5">
        <v>157192</v>
      </c>
      <c r="D11" s="5">
        <v>192679</v>
      </c>
      <c r="E11" s="161">
        <f t="shared" si="0"/>
        <v>551351</v>
      </c>
      <c r="F11" s="53">
        <v>122731</v>
      </c>
      <c r="G11" s="53">
        <v>52548</v>
      </c>
      <c r="H11" s="53">
        <v>33123</v>
      </c>
      <c r="I11" s="161">
        <f t="shared" si="1"/>
        <v>208402</v>
      </c>
      <c r="J11" s="161">
        <f t="shared" si="2"/>
        <v>759753</v>
      </c>
      <c r="K11" s="53">
        <v>17783</v>
      </c>
      <c r="L11" s="53">
        <v>25457</v>
      </c>
      <c r="M11" s="53">
        <v>47831</v>
      </c>
      <c r="N11" s="161">
        <f t="shared" si="3"/>
        <v>91071</v>
      </c>
      <c r="O11" s="161">
        <f t="shared" si="4"/>
        <v>850824</v>
      </c>
      <c r="P11" s="5">
        <v>182177</v>
      </c>
      <c r="Q11" s="5">
        <v>145444</v>
      </c>
      <c r="R11" s="5">
        <v>135358</v>
      </c>
      <c r="S11" s="155">
        <v>462979</v>
      </c>
      <c r="T11" s="53">
        <v>112918</v>
      </c>
      <c r="U11" s="53">
        <v>59591</v>
      </c>
      <c r="V11" s="53">
        <v>33077</v>
      </c>
      <c r="W11" s="161">
        <v>205586</v>
      </c>
      <c r="X11" s="161">
        <v>668565</v>
      </c>
      <c r="Y11" s="248">
        <v>23567</v>
      </c>
      <c r="Z11" s="248">
        <v>23920</v>
      </c>
      <c r="AA11" s="53">
        <v>36430</v>
      </c>
      <c r="AB11" s="161">
        <f t="shared" si="5"/>
        <v>83917</v>
      </c>
      <c r="AC11" s="161">
        <f t="shared" si="6"/>
        <v>752482</v>
      </c>
    </row>
    <row r="12" spans="1:29" ht="15.75">
      <c r="A12" s="204" t="s">
        <v>33</v>
      </c>
      <c r="B12" s="5">
        <v>412667</v>
      </c>
      <c r="C12" s="5">
        <v>339656</v>
      </c>
      <c r="D12" s="5">
        <v>414204</v>
      </c>
      <c r="E12" s="161">
        <f t="shared" si="0"/>
        <v>1166527</v>
      </c>
      <c r="F12" s="53">
        <v>335466</v>
      </c>
      <c r="G12" s="53">
        <v>196355</v>
      </c>
      <c r="H12" s="53">
        <v>139698</v>
      </c>
      <c r="I12" s="161">
        <f t="shared" si="1"/>
        <v>671519</v>
      </c>
      <c r="J12" s="161">
        <f t="shared" si="2"/>
        <v>1838046</v>
      </c>
      <c r="K12" s="53">
        <v>78632</v>
      </c>
      <c r="L12" s="53">
        <v>122181</v>
      </c>
      <c r="M12" s="53">
        <v>154693</v>
      </c>
      <c r="N12" s="161">
        <f t="shared" si="3"/>
        <v>355506</v>
      </c>
      <c r="O12" s="161">
        <f t="shared" si="4"/>
        <v>2193552</v>
      </c>
      <c r="P12" s="5">
        <v>380501</v>
      </c>
      <c r="Q12" s="5">
        <v>308532</v>
      </c>
      <c r="R12" s="5">
        <v>314554</v>
      </c>
      <c r="S12" s="155">
        <v>1003587</v>
      </c>
      <c r="T12" s="53">
        <v>276096</v>
      </c>
      <c r="U12" s="53">
        <v>194353</v>
      </c>
      <c r="V12" s="53">
        <v>159820</v>
      </c>
      <c r="W12" s="161">
        <v>630269</v>
      </c>
      <c r="X12" s="161">
        <v>1633856</v>
      </c>
      <c r="Y12" s="248">
        <v>77012</v>
      </c>
      <c r="Z12" s="248">
        <v>103503</v>
      </c>
      <c r="AA12" s="53">
        <v>135442</v>
      </c>
      <c r="AB12" s="161">
        <f t="shared" si="5"/>
        <v>315957</v>
      </c>
      <c r="AC12" s="161">
        <f t="shared" si="6"/>
        <v>1949813</v>
      </c>
    </row>
    <row r="13" spans="1:29" ht="15.75">
      <c r="A13" s="204" t="s">
        <v>34</v>
      </c>
      <c r="B13" s="5">
        <v>661292</v>
      </c>
      <c r="C13" s="5">
        <v>509614</v>
      </c>
      <c r="D13" s="5">
        <v>608403</v>
      </c>
      <c r="E13" s="161">
        <f t="shared" si="0"/>
        <v>1779309</v>
      </c>
      <c r="F13" s="53">
        <v>394502</v>
      </c>
      <c r="G13" s="53">
        <v>180776</v>
      </c>
      <c r="H13" s="53">
        <v>105804</v>
      </c>
      <c r="I13" s="161">
        <f t="shared" si="1"/>
        <v>681082</v>
      </c>
      <c r="J13" s="161">
        <f t="shared" si="2"/>
        <v>2460391</v>
      </c>
      <c r="K13" s="53">
        <v>112614</v>
      </c>
      <c r="L13" s="53">
        <v>97219</v>
      </c>
      <c r="M13" s="53">
        <v>139137</v>
      </c>
      <c r="N13" s="161">
        <f t="shared" si="3"/>
        <v>348970</v>
      </c>
      <c r="O13" s="161">
        <f t="shared" si="4"/>
        <v>2809361</v>
      </c>
      <c r="P13" s="5">
        <v>583055</v>
      </c>
      <c r="Q13" s="5">
        <v>466551</v>
      </c>
      <c r="R13" s="5">
        <v>437371</v>
      </c>
      <c r="S13" s="155">
        <v>1486977</v>
      </c>
      <c r="T13" s="53">
        <v>352695</v>
      </c>
      <c r="U13" s="53">
        <v>190692</v>
      </c>
      <c r="V13" s="53">
        <v>85803</v>
      </c>
      <c r="W13" s="161">
        <v>629190</v>
      </c>
      <c r="X13" s="161">
        <v>2116167</v>
      </c>
      <c r="Y13" s="248">
        <v>80007</v>
      </c>
      <c r="Z13" s="248">
        <v>79393</v>
      </c>
      <c r="AA13" s="53">
        <v>124917</v>
      </c>
      <c r="AB13" s="161">
        <f t="shared" si="5"/>
        <v>284317</v>
      </c>
      <c r="AC13" s="161">
        <f t="shared" si="6"/>
        <v>2400484</v>
      </c>
    </row>
    <row r="14" spans="1:29" ht="16.5" thickBot="1">
      <c r="A14" s="205" t="s">
        <v>35</v>
      </c>
      <c r="B14" s="4">
        <v>853</v>
      </c>
      <c r="C14" s="4">
        <v>658</v>
      </c>
      <c r="D14" s="4">
        <v>853</v>
      </c>
      <c r="E14" s="167">
        <f t="shared" si="0"/>
        <v>2364</v>
      </c>
      <c r="F14" s="55">
        <v>424</v>
      </c>
      <c r="G14" s="55">
        <v>99</v>
      </c>
      <c r="H14" s="55">
        <v>0</v>
      </c>
      <c r="I14" s="167">
        <f t="shared" si="1"/>
        <v>523</v>
      </c>
      <c r="J14" s="167">
        <f t="shared" si="2"/>
        <v>2887</v>
      </c>
      <c r="K14" s="55">
        <v>0</v>
      </c>
      <c r="L14" s="55">
        <v>0</v>
      </c>
      <c r="M14" s="55">
        <v>127</v>
      </c>
      <c r="N14" s="167">
        <f t="shared" si="3"/>
        <v>127</v>
      </c>
      <c r="O14" s="167">
        <f t="shared" si="4"/>
        <v>3014</v>
      </c>
      <c r="P14" s="4">
        <v>853</v>
      </c>
      <c r="Q14" s="4">
        <v>565</v>
      </c>
      <c r="R14" s="4">
        <v>575</v>
      </c>
      <c r="S14" s="181">
        <v>1993</v>
      </c>
      <c r="T14" s="55">
        <v>386</v>
      </c>
      <c r="U14" s="55">
        <v>149</v>
      </c>
      <c r="V14" s="55">
        <v>0</v>
      </c>
      <c r="W14" s="167">
        <v>535</v>
      </c>
      <c r="X14" s="167">
        <v>2528</v>
      </c>
      <c r="Y14" s="55">
        <v>0</v>
      </c>
      <c r="Z14" s="55">
        <v>0</v>
      </c>
      <c r="AA14" s="55">
        <v>0</v>
      </c>
      <c r="AB14" s="167">
        <f t="shared" si="5"/>
        <v>0</v>
      </c>
      <c r="AC14" s="167">
        <f t="shared" si="6"/>
        <v>2528</v>
      </c>
    </row>
    <row r="15" spans="1:29" ht="16.5" thickBot="1">
      <c r="A15" s="206" t="s">
        <v>4</v>
      </c>
      <c r="B15" s="8">
        <f>SUM(B5:B14)</f>
        <v>3247019</v>
      </c>
      <c r="C15" s="8">
        <f>SUM(C5:C14)</f>
        <v>2554497</v>
      </c>
      <c r="D15" s="8">
        <f>SUM(D5:D14)</f>
        <v>3091821</v>
      </c>
      <c r="E15" s="156">
        <f>SUM(B15:D15)</f>
        <v>8893337</v>
      </c>
      <c r="F15" s="57">
        <f>SUM(F5:F14)</f>
        <v>2077933</v>
      </c>
      <c r="G15" s="57">
        <f>SUM(G5:G14)</f>
        <v>952634</v>
      </c>
      <c r="H15" s="57">
        <f>SUM(H5:H14)</f>
        <v>552012</v>
      </c>
      <c r="I15" s="162">
        <f>SUM(F15:H15)</f>
        <v>3582579</v>
      </c>
      <c r="J15" s="162">
        <f>E15+I15</f>
        <v>12475916</v>
      </c>
      <c r="K15" s="57">
        <f>SUM(K5:K14)</f>
        <v>444492</v>
      </c>
      <c r="L15" s="57">
        <f>SUM(L5:L14)</f>
        <v>484895</v>
      </c>
      <c r="M15" s="57">
        <f>SUM(M5:M14)</f>
        <v>746794</v>
      </c>
      <c r="N15" s="162">
        <f>SUM(K15:M15)</f>
        <v>1676181</v>
      </c>
      <c r="O15" s="162">
        <f>J15+N15</f>
        <v>14152097</v>
      </c>
      <c r="P15" s="8">
        <v>2868056</v>
      </c>
      <c r="Q15" s="8">
        <v>2306222</v>
      </c>
      <c r="R15" s="8">
        <v>2176093</v>
      </c>
      <c r="S15" s="156">
        <v>7350371</v>
      </c>
      <c r="T15" s="57">
        <f>SUM(T2:T14)</f>
        <v>1784828</v>
      </c>
      <c r="U15" s="57">
        <f>SUM(U2:U14)</f>
        <v>983444</v>
      </c>
      <c r="V15" s="57">
        <f>SUM(V2:V14)</f>
        <v>548558</v>
      </c>
      <c r="W15" s="162">
        <f>SUM(W2:W14)</f>
        <v>3316830</v>
      </c>
      <c r="X15" s="162">
        <f>SUM(X2:X14)</f>
        <v>10667201</v>
      </c>
      <c r="Y15" s="57">
        <f>SUM(Y5:Y14)</f>
        <v>426345</v>
      </c>
      <c r="Z15" s="57">
        <f>SUM(Z5:Z14)</f>
        <v>448965</v>
      </c>
      <c r="AA15" s="57">
        <f>SUM(AA5:AA14)</f>
        <v>666279</v>
      </c>
      <c r="AB15" s="162">
        <f>SUM(Y15:AA15)</f>
        <v>1541589</v>
      </c>
      <c r="AC15" s="162">
        <f>X15+AB15</f>
        <v>12208790</v>
      </c>
    </row>
    <row r="16" spans="1:29" ht="18.75">
      <c r="A16" s="210" t="s">
        <v>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</row>
    <row r="17" spans="1:29" ht="16.5" thickBot="1">
      <c r="A17" s="207" t="s">
        <v>6</v>
      </c>
      <c r="B17" s="3">
        <v>258341</v>
      </c>
      <c r="C17" s="3">
        <v>212186</v>
      </c>
      <c r="D17" s="3">
        <v>258073</v>
      </c>
      <c r="E17" s="180">
        <f>SUM(B17:D17)</f>
        <v>728600</v>
      </c>
      <c r="F17" s="59">
        <v>161649</v>
      </c>
      <c r="G17" s="59">
        <v>91016</v>
      </c>
      <c r="H17" s="59">
        <v>42589</v>
      </c>
      <c r="I17" s="183">
        <f>SUM(F17:H17)</f>
        <v>295254</v>
      </c>
      <c r="J17" s="183">
        <f>E17+I17</f>
        <v>1023854</v>
      </c>
      <c r="K17" s="59">
        <v>13048</v>
      </c>
      <c r="L17" s="59">
        <v>37789</v>
      </c>
      <c r="M17" s="59">
        <v>63880</v>
      </c>
      <c r="N17" s="183">
        <f>SUM(K17:M17)</f>
        <v>114717</v>
      </c>
      <c r="O17" s="183">
        <f>J17+N17</f>
        <v>1138571</v>
      </c>
      <c r="P17" s="3">
        <v>266504</v>
      </c>
      <c r="Q17" s="3">
        <v>193409</v>
      </c>
      <c r="R17" s="3">
        <v>193245</v>
      </c>
      <c r="S17" s="180">
        <v>653158</v>
      </c>
      <c r="T17" s="59">
        <v>160277</v>
      </c>
      <c r="U17" s="59">
        <v>98407</v>
      </c>
      <c r="V17" s="59">
        <v>44365</v>
      </c>
      <c r="W17" s="183">
        <v>303049</v>
      </c>
      <c r="X17" s="183">
        <v>956207</v>
      </c>
      <c r="Y17" s="251">
        <v>11133</v>
      </c>
      <c r="Z17" s="251">
        <v>38831</v>
      </c>
      <c r="AA17" s="59">
        <v>47527</v>
      </c>
      <c r="AB17" s="183">
        <f>SUM(Y17:AA17)</f>
        <v>97491</v>
      </c>
      <c r="AC17" s="183">
        <f>X17+AB17</f>
        <v>1053698</v>
      </c>
    </row>
    <row r="18" spans="1:29" ht="16.5" thickBot="1">
      <c r="A18" s="206" t="s">
        <v>11</v>
      </c>
      <c r="B18" s="8">
        <f>B17</f>
        <v>258341</v>
      </c>
      <c r="C18" s="8">
        <f>C17</f>
        <v>212186</v>
      </c>
      <c r="D18" s="8">
        <f>D17</f>
        <v>258073</v>
      </c>
      <c r="E18" s="156">
        <f>SUM(B18:D18)</f>
        <v>728600</v>
      </c>
      <c r="F18" s="57">
        <f>F17</f>
        <v>161649</v>
      </c>
      <c r="G18" s="57">
        <f>G17</f>
        <v>91016</v>
      </c>
      <c r="H18" s="57">
        <f>H17</f>
        <v>42589</v>
      </c>
      <c r="I18" s="162">
        <f>SUM(F18:H18)</f>
        <v>295254</v>
      </c>
      <c r="J18" s="162">
        <f>E18+I18</f>
        <v>1023854</v>
      </c>
      <c r="K18" s="57">
        <f>K17</f>
        <v>13048</v>
      </c>
      <c r="L18" s="57">
        <f>L17</f>
        <v>37789</v>
      </c>
      <c r="M18" s="57">
        <f>M17</f>
        <v>63880</v>
      </c>
      <c r="N18" s="162">
        <f>SUM(K18:M18)</f>
        <v>114717</v>
      </c>
      <c r="O18" s="162">
        <f>J18+N18</f>
        <v>1138571</v>
      </c>
      <c r="P18" s="8">
        <v>266504</v>
      </c>
      <c r="Q18" s="8">
        <v>193409</v>
      </c>
      <c r="R18" s="8">
        <v>193245</v>
      </c>
      <c r="S18" s="156">
        <v>653158</v>
      </c>
      <c r="T18" s="57">
        <v>160277</v>
      </c>
      <c r="U18" s="57">
        <v>98407</v>
      </c>
      <c r="V18" s="57">
        <v>44365</v>
      </c>
      <c r="W18" s="162">
        <v>303049</v>
      </c>
      <c r="X18" s="162">
        <v>956207</v>
      </c>
      <c r="Y18" s="57">
        <f>Y17</f>
        <v>11133</v>
      </c>
      <c r="Z18" s="57">
        <f>Z17</f>
        <v>38831</v>
      </c>
      <c r="AA18" s="57">
        <f>AA17</f>
        <v>47527</v>
      </c>
      <c r="AB18" s="162">
        <f>SUM(Y18:AA18)</f>
        <v>97491</v>
      </c>
      <c r="AC18" s="162">
        <f>X18+AB18</f>
        <v>1053698</v>
      </c>
    </row>
    <row r="19" spans="1:29" ht="18.75">
      <c r="A19" s="210" t="s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</row>
    <row r="20" spans="1:29" ht="15.75">
      <c r="A20" s="203" t="s">
        <v>13</v>
      </c>
      <c r="B20" s="7">
        <v>143556</v>
      </c>
      <c r="C20" s="7">
        <v>127206</v>
      </c>
      <c r="D20" s="7">
        <v>143445</v>
      </c>
      <c r="E20" s="154">
        <f>SUM(B20:D20)</f>
        <v>414207</v>
      </c>
      <c r="F20" s="51">
        <v>102524</v>
      </c>
      <c r="G20" s="51">
        <v>78385</v>
      </c>
      <c r="H20" s="51">
        <v>31990</v>
      </c>
      <c r="I20" s="160">
        <f>SUM(F20:H20)</f>
        <v>212899</v>
      </c>
      <c r="J20" s="160">
        <f>E20+I20</f>
        <v>627106</v>
      </c>
      <c r="K20" s="51">
        <v>29648</v>
      </c>
      <c r="L20" s="51">
        <v>31484</v>
      </c>
      <c r="M20" s="51">
        <v>42600</v>
      </c>
      <c r="N20" s="160">
        <f>SUM(K20:M20)</f>
        <v>103732</v>
      </c>
      <c r="O20" s="160">
        <f>J20+N20</f>
        <v>730838</v>
      </c>
      <c r="P20" s="7">
        <v>235733</v>
      </c>
      <c r="Q20" s="7">
        <v>173008</v>
      </c>
      <c r="R20" s="7">
        <v>170788</v>
      </c>
      <c r="S20" s="154">
        <v>579529</v>
      </c>
      <c r="T20" s="51">
        <v>147000</v>
      </c>
      <c r="U20" s="51">
        <v>116491</v>
      </c>
      <c r="V20" s="51">
        <v>54149</v>
      </c>
      <c r="W20" s="160">
        <v>317640</v>
      </c>
      <c r="X20" s="160">
        <v>897169</v>
      </c>
      <c r="Y20" s="247">
        <v>46203</v>
      </c>
      <c r="Z20" s="247">
        <v>45698</v>
      </c>
      <c r="AA20" s="51">
        <v>96555</v>
      </c>
      <c r="AB20" s="160">
        <f>SUM(Y20:AA20)</f>
        <v>188456</v>
      </c>
      <c r="AC20" s="160">
        <f>X20+AB20</f>
        <v>1085625</v>
      </c>
    </row>
    <row r="21" spans="1:29" ht="16.5" thickBot="1">
      <c r="A21" s="205" t="s">
        <v>36</v>
      </c>
      <c r="B21" s="4">
        <v>282</v>
      </c>
      <c r="C21" s="4">
        <v>201</v>
      </c>
      <c r="D21" s="4">
        <v>219</v>
      </c>
      <c r="E21" s="181">
        <f>SUM(B21:D21)</f>
        <v>702</v>
      </c>
      <c r="F21" s="55">
        <v>189</v>
      </c>
      <c r="G21" s="55">
        <v>129</v>
      </c>
      <c r="H21" s="55">
        <v>15</v>
      </c>
      <c r="I21" s="167">
        <f>SUM(F21:H21)</f>
        <v>333</v>
      </c>
      <c r="J21" s="167">
        <f>E21+I21</f>
        <v>1035</v>
      </c>
      <c r="K21" s="55">
        <v>105.3</v>
      </c>
      <c r="L21" s="55">
        <v>171.8</v>
      </c>
      <c r="M21" s="55">
        <v>142.9</v>
      </c>
      <c r="N21" s="167">
        <f>SUM(K21:M21)</f>
        <v>420</v>
      </c>
      <c r="O21" s="167">
        <f>J21+N21</f>
        <v>1455</v>
      </c>
      <c r="P21" s="4">
        <v>395</v>
      </c>
      <c r="Q21" s="4">
        <v>237</v>
      </c>
      <c r="R21" s="4">
        <v>227</v>
      </c>
      <c r="S21" s="181">
        <v>859</v>
      </c>
      <c r="T21" s="55">
        <v>213</v>
      </c>
      <c r="U21" s="55">
        <v>181</v>
      </c>
      <c r="V21" s="55">
        <v>153.49</v>
      </c>
      <c r="W21" s="167">
        <v>547.49</v>
      </c>
      <c r="X21" s="167">
        <v>1406.49</v>
      </c>
      <c r="Y21" s="250">
        <v>102.56</v>
      </c>
      <c r="Z21" s="250">
        <v>101.2</v>
      </c>
      <c r="AA21" s="55">
        <v>195</v>
      </c>
      <c r="AB21" s="167">
        <f>SUM(Y21:AA21)</f>
        <v>398.76</v>
      </c>
      <c r="AC21" s="167">
        <f>X21+AB21</f>
        <v>1805.25</v>
      </c>
    </row>
    <row r="22" spans="1:29" ht="16.5" thickBot="1">
      <c r="A22" s="206" t="s">
        <v>18</v>
      </c>
      <c r="B22" s="8">
        <f>SUM(B20:B21)</f>
        <v>143838</v>
      </c>
      <c r="C22" s="8">
        <f>SUM(C20:C21)</f>
        <v>127407</v>
      </c>
      <c r="D22" s="8">
        <f>SUM(D20:D21)</f>
        <v>143664</v>
      </c>
      <c r="E22" s="156">
        <f>SUM(B22:D22)</f>
        <v>414909</v>
      </c>
      <c r="F22" s="57">
        <f>SUM(F20:F21)</f>
        <v>102713</v>
      </c>
      <c r="G22" s="57">
        <f>SUM(G20:G21)</f>
        <v>78514</v>
      </c>
      <c r="H22" s="57">
        <f>SUM(H20:H21)</f>
        <v>32005</v>
      </c>
      <c r="I22" s="162">
        <f>SUM(F22:H22)</f>
        <v>213232</v>
      </c>
      <c r="J22" s="162">
        <f>E22+I22</f>
        <v>628141</v>
      </c>
      <c r="K22" s="57">
        <f>SUM(K20:K21)</f>
        <v>29753.3</v>
      </c>
      <c r="L22" s="57">
        <f>SUM(L20:L21)</f>
        <v>31655.8</v>
      </c>
      <c r="M22" s="57">
        <f>SUM(M20:M21)</f>
        <v>42742.9</v>
      </c>
      <c r="N22" s="162">
        <f>SUM(K22:M22)</f>
        <v>104152</v>
      </c>
      <c r="O22" s="162">
        <f>J22+N22</f>
        <v>732293</v>
      </c>
      <c r="P22" s="8">
        <v>236128</v>
      </c>
      <c r="Q22" s="8">
        <v>173245</v>
      </c>
      <c r="R22" s="8">
        <v>171015</v>
      </c>
      <c r="S22" s="156">
        <v>580388</v>
      </c>
      <c r="T22" s="57">
        <v>147213</v>
      </c>
      <c r="U22" s="57">
        <v>116672</v>
      </c>
      <c r="V22" s="57">
        <v>54302.49</v>
      </c>
      <c r="W22" s="162">
        <v>318187.49</v>
      </c>
      <c r="X22" s="162">
        <v>898575.49</v>
      </c>
      <c r="Y22" s="57">
        <f>SUM(Y20:Y21)</f>
        <v>46305.56</v>
      </c>
      <c r="Z22" s="57">
        <f>SUM(Z20:Z21)</f>
        <v>45799.2</v>
      </c>
      <c r="AA22" s="57">
        <f>SUM(AA20:AA21)</f>
        <v>96750</v>
      </c>
      <c r="AB22" s="162">
        <f>SUM(Y22:AA22)</f>
        <v>188854.76</v>
      </c>
      <c r="AC22" s="162">
        <f>X22+AB22</f>
        <v>1087430.25</v>
      </c>
    </row>
    <row r="23" spans="1:29" ht="1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6"/>
    </row>
    <row r="24" spans="1:29" ht="15.75">
      <c r="A24" s="207" t="s">
        <v>23</v>
      </c>
      <c r="B24" s="3">
        <v>266857</v>
      </c>
      <c r="C24" s="3">
        <v>244197</v>
      </c>
      <c r="D24" s="3">
        <v>278822</v>
      </c>
      <c r="E24" s="180">
        <f>SUM(B24:D24)</f>
        <v>789876</v>
      </c>
      <c r="F24" s="59">
        <v>211137</v>
      </c>
      <c r="G24" s="59">
        <v>167915</v>
      </c>
      <c r="H24" s="59">
        <v>41945</v>
      </c>
      <c r="I24" s="183">
        <f>SUM(F24:H24)</f>
        <v>420997</v>
      </c>
      <c r="J24" s="183">
        <f>E24+I24</f>
        <v>1210873</v>
      </c>
      <c r="K24" s="59">
        <v>31082</v>
      </c>
      <c r="L24" s="59">
        <v>32084</v>
      </c>
      <c r="M24" s="59">
        <v>74674</v>
      </c>
      <c r="N24" s="183">
        <f>SUM(K24:M24)</f>
        <v>137840</v>
      </c>
      <c r="O24" s="183">
        <f>J24+N24</f>
        <v>1348713</v>
      </c>
      <c r="P24" s="3">
        <v>317639</v>
      </c>
      <c r="Q24" s="3">
        <v>239097</v>
      </c>
      <c r="R24" s="3">
        <v>236347</v>
      </c>
      <c r="S24" s="180">
        <v>793083</v>
      </c>
      <c r="T24" s="49">
        <v>213817</v>
      </c>
      <c r="U24" s="3">
        <v>201915</v>
      </c>
      <c r="V24" s="3">
        <v>60731</v>
      </c>
      <c r="W24" s="180">
        <v>476463</v>
      </c>
      <c r="X24" s="180">
        <v>1269546</v>
      </c>
      <c r="Y24" s="251">
        <v>29082</v>
      </c>
      <c r="Z24" s="251">
        <v>28566</v>
      </c>
      <c r="AA24" s="251">
        <v>133784</v>
      </c>
      <c r="AB24" s="183">
        <f>SUM(Y24:AA24)</f>
        <v>191432</v>
      </c>
      <c r="AC24" s="183">
        <f>X24+AB24</f>
        <v>1460978</v>
      </c>
    </row>
    <row r="25" spans="1:29" ht="15.75" thickBo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9"/>
    </row>
    <row r="26" spans="1:29" ht="32.25" thickBot="1">
      <c r="A26" s="124" t="s">
        <v>24</v>
      </c>
      <c r="B26" s="9">
        <f>B15+B18+B22</f>
        <v>3649198</v>
      </c>
      <c r="C26" s="9">
        <f>C15+C18+C22</f>
        <v>2894090</v>
      </c>
      <c r="D26" s="9">
        <f>D15+D18+D22</f>
        <v>3493558</v>
      </c>
      <c r="E26" s="158">
        <f>SUM(B26:D26)</f>
        <v>10036846</v>
      </c>
      <c r="F26" s="57">
        <f>F15+F18+F22</f>
        <v>2342295</v>
      </c>
      <c r="G26" s="57">
        <f>G15+G18+G22</f>
        <v>1122164</v>
      </c>
      <c r="H26" s="57">
        <f>H15+H18+H22</f>
        <v>626606</v>
      </c>
      <c r="I26" s="162">
        <f>SUM(F26:H26)</f>
        <v>4091065</v>
      </c>
      <c r="J26" s="162">
        <f>E26+I26</f>
        <v>14127911</v>
      </c>
      <c r="K26" s="57">
        <f>K15+K18+K22</f>
        <v>487293.3</v>
      </c>
      <c r="L26" s="57">
        <f>L15+L18+L22</f>
        <v>554339.8</v>
      </c>
      <c r="M26" s="57">
        <f>M15+M18+M22</f>
        <v>853416.9</v>
      </c>
      <c r="N26" s="162">
        <f>SUM(K26:M26)</f>
        <v>1895050</v>
      </c>
      <c r="O26" s="162">
        <f>J26+N26</f>
        <v>16022961</v>
      </c>
      <c r="P26" s="9">
        <v>3370688</v>
      </c>
      <c r="Q26" s="9">
        <v>2672876</v>
      </c>
      <c r="R26" s="9">
        <v>2540353</v>
      </c>
      <c r="S26" s="158">
        <v>8583917</v>
      </c>
      <c r="T26" s="57">
        <v>2092318</v>
      </c>
      <c r="U26" s="57">
        <v>1198523</v>
      </c>
      <c r="V26" s="57">
        <v>647225.49</v>
      </c>
      <c r="W26" s="162">
        <v>3938066.49</v>
      </c>
      <c r="X26" s="162">
        <v>12521983.49</v>
      </c>
      <c r="Y26" s="57">
        <f>Y15+Y18+Y22</f>
        <v>483783.56</v>
      </c>
      <c r="Z26" s="57">
        <f>Z15+Z18+Z22</f>
        <v>533595.2</v>
      </c>
      <c r="AA26" s="57">
        <f>AA15+AA18+AA22</f>
        <v>810556</v>
      </c>
      <c r="AB26" s="162">
        <f>SUM(Y26:AA26)</f>
        <v>1827934.76</v>
      </c>
      <c r="AC26" s="162">
        <f>X26+AB26</f>
        <v>14349918.25</v>
      </c>
    </row>
    <row r="27" spans="1:29" ht="31.5">
      <c r="A27" s="213" t="s">
        <v>25</v>
      </c>
      <c r="B27" s="169">
        <f>B24+B26</f>
        <v>3916055</v>
      </c>
      <c r="C27" s="169">
        <f>C24+C26</f>
        <v>3138287</v>
      </c>
      <c r="D27" s="169">
        <f>D24+D26</f>
        <v>3772380</v>
      </c>
      <c r="E27" s="182">
        <f>SUM(B27:D27)</f>
        <v>10826722</v>
      </c>
      <c r="F27" s="170">
        <f>F24+F26</f>
        <v>2553432</v>
      </c>
      <c r="G27" s="170">
        <f>G24+G26</f>
        <v>1290079</v>
      </c>
      <c r="H27" s="170">
        <f>H24+H26</f>
        <v>668551</v>
      </c>
      <c r="I27" s="184">
        <f>SUM(F27:H27)</f>
        <v>4512062</v>
      </c>
      <c r="J27" s="184">
        <f>E27+I27</f>
        <v>15338784</v>
      </c>
      <c r="K27" s="171">
        <f>K24+K26</f>
        <v>518375.3</v>
      </c>
      <c r="L27" s="171">
        <f>L24+L26</f>
        <v>586423.8</v>
      </c>
      <c r="M27" s="171">
        <f>M24+M26</f>
        <v>928090.9</v>
      </c>
      <c r="N27" s="185">
        <f>SUM(K27:M27)</f>
        <v>2032890</v>
      </c>
      <c r="O27" s="185">
        <f>J27+N27</f>
        <v>17371674</v>
      </c>
      <c r="P27" s="169">
        <v>3688327</v>
      </c>
      <c r="Q27" s="169">
        <v>2911973</v>
      </c>
      <c r="R27" s="169">
        <v>2776700</v>
      </c>
      <c r="S27" s="186">
        <v>9377000</v>
      </c>
      <c r="T27" s="170">
        <f aca="true" t="shared" si="7" ref="T27:AA27">T24+T26</f>
        <v>2306135</v>
      </c>
      <c r="U27" s="170">
        <f t="shared" si="7"/>
        <v>1400438</v>
      </c>
      <c r="V27" s="170">
        <f t="shared" si="7"/>
        <v>707956.49</v>
      </c>
      <c r="W27" s="184">
        <f t="shared" si="7"/>
        <v>4414529.49</v>
      </c>
      <c r="X27" s="184">
        <f t="shared" si="7"/>
        <v>13791529.49</v>
      </c>
      <c r="Y27" s="171">
        <f t="shared" si="7"/>
        <v>512865.56</v>
      </c>
      <c r="Z27" s="171">
        <f t="shared" si="7"/>
        <v>562161.2</v>
      </c>
      <c r="AA27" s="171">
        <f t="shared" si="7"/>
        <v>944340</v>
      </c>
      <c r="AB27" s="185">
        <f>SUM(Y27:AA27)</f>
        <v>2019366.76</v>
      </c>
      <c r="AC27" s="185">
        <f>X27+AB27</f>
        <v>15810896.25</v>
      </c>
    </row>
    <row r="28" spans="17:19" ht="15">
      <c r="Q28" s="2"/>
      <c r="R28" s="2"/>
      <c r="S28" s="2"/>
    </row>
    <row r="29" spans="16:19" ht="15">
      <c r="P29" s="2"/>
      <c r="Q29" s="2"/>
      <c r="R29" s="2"/>
      <c r="S29" s="2"/>
    </row>
    <row r="30" spans="16:19" ht="15">
      <c r="P30" s="2"/>
      <c r="Q30" s="2"/>
      <c r="R30" s="2"/>
      <c r="S30" s="2"/>
    </row>
  </sheetData>
  <sheetProtection/>
  <mergeCells count="4">
    <mergeCell ref="A2:A3"/>
    <mergeCell ref="B2:O2"/>
    <mergeCell ref="A1:AC1"/>
    <mergeCell ref="P2:AC2"/>
  </mergeCells>
  <printOptions/>
  <pageMargins left="0.25" right="0.25" top="0.75" bottom="0.75" header="0.3" footer="0.3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zoomScale="70" zoomScaleNormal="70" zoomScalePageLayoutView="0" workbookViewId="0" topLeftCell="A1">
      <selection activeCell="O30" sqref="O30"/>
    </sheetView>
  </sheetViews>
  <sheetFormatPr defaultColWidth="9.140625" defaultRowHeight="15"/>
  <cols>
    <col min="1" max="1" width="38.7109375" style="0" bestFit="1" customWidth="1"/>
    <col min="2" max="3" width="11.7109375" style="0" customWidth="1"/>
    <col min="4" max="15" width="11.7109375" style="47" customWidth="1"/>
    <col min="16" max="17" width="11.7109375" style="0" customWidth="1"/>
    <col min="18" max="21" width="11.7109375" style="47" customWidth="1"/>
  </cols>
  <sheetData>
    <row r="1" spans="1:21" ht="24.75" customHeight="1">
      <c r="A1" s="295" t="s">
        <v>74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7"/>
    </row>
    <row r="2" spans="1:21" s="47" customFormat="1" ht="18.75">
      <c r="A2" s="188"/>
      <c r="B2" s="292">
        <v>2013</v>
      </c>
      <c r="C2" s="293"/>
      <c r="D2" s="293"/>
      <c r="E2" s="293"/>
      <c r="F2" s="293"/>
      <c r="G2" s="293"/>
      <c r="H2" s="293"/>
      <c r="I2" s="293"/>
      <c r="J2" s="293"/>
      <c r="K2" s="294"/>
      <c r="L2" s="109"/>
      <c r="M2" s="109"/>
      <c r="N2" s="109">
        <v>2014</v>
      </c>
      <c r="O2" s="109"/>
      <c r="P2" s="109"/>
      <c r="Q2" s="109"/>
      <c r="R2" s="109"/>
      <c r="S2" s="109"/>
      <c r="T2" s="109"/>
      <c r="U2" s="187"/>
    </row>
    <row r="3" spans="1:21" ht="18.75">
      <c r="A3" s="110"/>
      <c r="B3" s="285" t="s">
        <v>86</v>
      </c>
      <c r="C3" s="285"/>
      <c r="D3" s="285" t="s">
        <v>87</v>
      </c>
      <c r="E3" s="285"/>
      <c r="F3" s="285" t="s">
        <v>85</v>
      </c>
      <c r="G3" s="285"/>
      <c r="H3" s="285" t="s">
        <v>83</v>
      </c>
      <c r="I3" s="285"/>
      <c r="J3" s="285" t="s">
        <v>84</v>
      </c>
      <c r="K3" s="285"/>
      <c r="L3" s="285" t="s">
        <v>86</v>
      </c>
      <c r="M3" s="285"/>
      <c r="N3" s="285" t="s">
        <v>87</v>
      </c>
      <c r="O3" s="285"/>
      <c r="P3" s="285" t="s">
        <v>85</v>
      </c>
      <c r="Q3" s="285"/>
      <c r="R3" s="285" t="s">
        <v>83</v>
      </c>
      <c r="S3" s="285"/>
      <c r="T3" s="285" t="s">
        <v>84</v>
      </c>
      <c r="U3" s="298"/>
    </row>
    <row r="4" spans="1:21" ht="45">
      <c r="A4" s="110"/>
      <c r="B4" s="108" t="s">
        <v>37</v>
      </c>
      <c r="C4" s="108" t="s">
        <v>38</v>
      </c>
      <c r="D4" s="108" t="s">
        <v>37</v>
      </c>
      <c r="E4" s="108" t="s">
        <v>38</v>
      </c>
      <c r="F4" s="108" t="s">
        <v>37</v>
      </c>
      <c r="G4" s="108" t="s">
        <v>38</v>
      </c>
      <c r="H4" s="108" t="s">
        <v>37</v>
      </c>
      <c r="I4" s="108" t="s">
        <v>38</v>
      </c>
      <c r="J4" s="108" t="s">
        <v>37</v>
      </c>
      <c r="K4" s="108" t="s">
        <v>38</v>
      </c>
      <c r="L4" s="108" t="s">
        <v>37</v>
      </c>
      <c r="M4" s="108" t="s">
        <v>38</v>
      </c>
      <c r="N4" s="108" t="s">
        <v>37</v>
      </c>
      <c r="O4" s="108" t="s">
        <v>38</v>
      </c>
      <c r="P4" s="108" t="s">
        <v>37</v>
      </c>
      <c r="Q4" s="108" t="s">
        <v>38</v>
      </c>
      <c r="R4" s="108" t="s">
        <v>37</v>
      </c>
      <c r="S4" s="108" t="s">
        <v>38</v>
      </c>
      <c r="T4" s="108" t="s">
        <v>37</v>
      </c>
      <c r="U4" s="116" t="s">
        <v>38</v>
      </c>
    </row>
    <row r="5" spans="1:21" ht="18.75">
      <c r="A5" s="289" t="s">
        <v>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/>
    </row>
    <row r="6" spans="1:21" ht="15.75">
      <c r="A6" s="203" t="s">
        <v>1</v>
      </c>
      <c r="B6" s="11">
        <v>378.594</v>
      </c>
      <c r="C6" s="42">
        <v>158.329</v>
      </c>
      <c r="D6" s="87">
        <v>450.662</v>
      </c>
      <c r="E6" s="88">
        <v>179.539</v>
      </c>
      <c r="F6" s="87">
        <v>403.958</v>
      </c>
      <c r="G6" s="88">
        <v>163.769</v>
      </c>
      <c r="H6" s="102">
        <v>524.74</v>
      </c>
      <c r="I6" s="102">
        <v>197.727</v>
      </c>
      <c r="J6" s="87">
        <v>422.957</v>
      </c>
      <c r="K6" s="88">
        <v>166.744</v>
      </c>
      <c r="L6" s="11">
        <v>402.087</v>
      </c>
      <c r="M6" s="42">
        <v>164.037</v>
      </c>
      <c r="N6" s="11">
        <v>473.3</v>
      </c>
      <c r="O6" s="42">
        <v>175</v>
      </c>
      <c r="P6" s="11">
        <v>421.765</v>
      </c>
      <c r="Q6" s="42">
        <v>167.054</v>
      </c>
      <c r="R6" s="102">
        <v>540.578</v>
      </c>
      <c r="S6" s="102">
        <v>194.318</v>
      </c>
      <c r="T6" s="87">
        <v>427.511</v>
      </c>
      <c r="U6" s="88">
        <v>169.595</v>
      </c>
    </row>
    <row r="7" spans="1:21" ht="15.75">
      <c r="A7" s="204" t="s">
        <v>27</v>
      </c>
      <c r="B7" s="15">
        <v>254.342</v>
      </c>
      <c r="C7" s="43">
        <v>145.29</v>
      </c>
      <c r="D7" s="89">
        <v>264.416</v>
      </c>
      <c r="E7" s="90">
        <v>142.378</v>
      </c>
      <c r="F7" s="89">
        <v>260.409</v>
      </c>
      <c r="G7" s="90">
        <v>144.462</v>
      </c>
      <c r="H7" s="103">
        <v>263.065</v>
      </c>
      <c r="I7" s="103">
        <v>148.854</v>
      </c>
      <c r="J7" s="89">
        <v>261.502</v>
      </c>
      <c r="K7" s="90">
        <v>145.09</v>
      </c>
      <c r="L7" s="15">
        <v>202.861</v>
      </c>
      <c r="M7" s="43">
        <v>140.055</v>
      </c>
      <c r="N7" s="15">
        <v>228.1</v>
      </c>
      <c r="O7" s="43">
        <v>138</v>
      </c>
      <c r="P7" s="15">
        <v>213.099</v>
      </c>
      <c r="Q7" s="43">
        <v>139.396</v>
      </c>
      <c r="R7" s="103">
        <v>235.761</v>
      </c>
      <c r="S7" s="103">
        <v>130.081</v>
      </c>
      <c r="T7" s="89">
        <v>219.973</v>
      </c>
      <c r="U7" s="90">
        <v>137.969</v>
      </c>
    </row>
    <row r="8" spans="1:21" ht="15.75">
      <c r="A8" s="204" t="s">
        <v>28</v>
      </c>
      <c r="B8" s="15">
        <v>304.874</v>
      </c>
      <c r="C8" s="43">
        <v>138.911</v>
      </c>
      <c r="D8" s="89">
        <v>307.886</v>
      </c>
      <c r="E8" s="90">
        <v>142.519</v>
      </c>
      <c r="F8" s="89">
        <v>305.827</v>
      </c>
      <c r="G8" s="90">
        <v>139.851</v>
      </c>
      <c r="H8" s="103">
        <v>408.786</v>
      </c>
      <c r="I8" s="103">
        <v>184.659</v>
      </c>
      <c r="J8" s="89">
        <v>317.312</v>
      </c>
      <c r="K8" s="90">
        <v>144.063</v>
      </c>
      <c r="L8" s="15">
        <v>269.109</v>
      </c>
      <c r="M8" s="43">
        <v>140.242</v>
      </c>
      <c r="N8" s="15">
        <v>320.3</v>
      </c>
      <c r="O8" s="43">
        <v>144.1</v>
      </c>
      <c r="P8" s="15">
        <v>302.933</v>
      </c>
      <c r="Q8" s="43">
        <v>135.03</v>
      </c>
      <c r="R8" s="103">
        <v>374.782</v>
      </c>
      <c r="S8" s="103">
        <v>171.976</v>
      </c>
      <c r="T8" s="89">
        <v>310.292</v>
      </c>
      <c r="U8" s="90">
        <v>138.777</v>
      </c>
    </row>
    <row r="9" spans="1:21" ht="15.75">
      <c r="A9" s="204" t="s">
        <v>39</v>
      </c>
      <c r="B9" s="15">
        <v>401.633</v>
      </c>
      <c r="C9" s="43">
        <v>140.16</v>
      </c>
      <c r="D9" s="89">
        <v>474.474</v>
      </c>
      <c r="E9" s="90">
        <v>180.042</v>
      </c>
      <c r="F9" s="89">
        <v>418.485</v>
      </c>
      <c r="G9" s="90">
        <v>151.557</v>
      </c>
      <c r="H9" s="103">
        <v>584.683</v>
      </c>
      <c r="I9" s="103">
        <v>243.916</v>
      </c>
      <c r="J9" s="89">
        <v>418.761</v>
      </c>
      <c r="K9" s="90">
        <v>161.656</v>
      </c>
      <c r="L9" s="15">
        <v>435.692</v>
      </c>
      <c r="M9" s="43">
        <v>146.053</v>
      </c>
      <c r="N9" s="15">
        <v>509.8</v>
      </c>
      <c r="O9" s="43">
        <v>187.1</v>
      </c>
      <c r="P9" s="15">
        <v>455.285</v>
      </c>
      <c r="Q9" s="43">
        <v>159.147</v>
      </c>
      <c r="R9" s="103">
        <v>0</v>
      </c>
      <c r="S9" s="103">
        <v>253.885</v>
      </c>
      <c r="T9" s="89">
        <v>455.285</v>
      </c>
      <c r="U9" s="90">
        <v>170.554</v>
      </c>
    </row>
    <row r="10" spans="1:21" ht="15.75">
      <c r="A10" s="204" t="s">
        <v>40</v>
      </c>
      <c r="B10" s="15">
        <v>245.178</v>
      </c>
      <c r="C10" s="43">
        <v>143.679</v>
      </c>
      <c r="D10" s="89">
        <v>259.197</v>
      </c>
      <c r="E10" s="90">
        <v>159.667</v>
      </c>
      <c r="F10" s="89">
        <v>251.246</v>
      </c>
      <c r="G10" s="90">
        <v>148.227</v>
      </c>
      <c r="H10" s="103">
        <v>286.745</v>
      </c>
      <c r="I10" s="103">
        <v>200.945</v>
      </c>
      <c r="J10" s="89">
        <v>259.796</v>
      </c>
      <c r="K10" s="90">
        <v>153.1</v>
      </c>
      <c r="L10" s="15">
        <v>225.511</v>
      </c>
      <c r="M10" s="43">
        <v>151.298</v>
      </c>
      <c r="N10" s="15">
        <v>270.3</v>
      </c>
      <c r="O10" s="43">
        <v>160.5</v>
      </c>
      <c r="P10" s="15">
        <v>243.887</v>
      </c>
      <c r="Q10" s="43">
        <v>153.865</v>
      </c>
      <c r="R10" s="103">
        <v>303.138</v>
      </c>
      <c r="S10" s="103">
        <v>206.475</v>
      </c>
      <c r="T10" s="89">
        <v>258.377</v>
      </c>
      <c r="U10" s="90">
        <v>160.472</v>
      </c>
    </row>
    <row r="11" spans="1:21" ht="15.75">
      <c r="A11" s="204" t="s">
        <v>31</v>
      </c>
      <c r="B11" s="15">
        <v>319.765</v>
      </c>
      <c r="C11" s="43">
        <v>124.408</v>
      </c>
      <c r="D11" s="89">
        <v>340.572</v>
      </c>
      <c r="E11" s="90">
        <v>127.813</v>
      </c>
      <c r="F11" s="89">
        <v>325.401</v>
      </c>
      <c r="G11" s="90">
        <v>125.351</v>
      </c>
      <c r="H11" s="103">
        <v>459.828</v>
      </c>
      <c r="I11" s="103">
        <v>149.67</v>
      </c>
      <c r="J11" s="89">
        <v>343.147</v>
      </c>
      <c r="K11" s="90">
        <v>128.015</v>
      </c>
      <c r="L11" s="15">
        <v>348.418</v>
      </c>
      <c r="M11" s="43">
        <v>127.378</v>
      </c>
      <c r="N11" s="15">
        <v>342</v>
      </c>
      <c r="O11" s="43">
        <v>129.1</v>
      </c>
      <c r="P11" s="15">
        <v>346.145</v>
      </c>
      <c r="Q11" s="43">
        <v>127.915</v>
      </c>
      <c r="R11" s="103">
        <v>399.778</v>
      </c>
      <c r="S11" s="103">
        <v>140.606</v>
      </c>
      <c r="T11" s="89">
        <v>352.06</v>
      </c>
      <c r="U11" s="90">
        <v>129.518</v>
      </c>
    </row>
    <row r="12" spans="1:21" ht="15.75">
      <c r="A12" s="204" t="s">
        <v>32</v>
      </c>
      <c r="B12" s="15">
        <v>295.509</v>
      </c>
      <c r="C12" s="43">
        <v>132.458</v>
      </c>
      <c r="D12" s="89">
        <v>315.153</v>
      </c>
      <c r="E12" s="90">
        <v>142.014</v>
      </c>
      <c r="F12" s="89">
        <v>301.994</v>
      </c>
      <c r="G12" s="90">
        <v>135.079</v>
      </c>
      <c r="H12" s="103">
        <v>387.87</v>
      </c>
      <c r="I12" s="103">
        <v>143.02</v>
      </c>
      <c r="J12" s="89">
        <v>312.302</v>
      </c>
      <c r="K12" s="90">
        <v>135.929</v>
      </c>
      <c r="L12" s="15">
        <v>264.036</v>
      </c>
      <c r="M12" s="43">
        <v>129.174</v>
      </c>
      <c r="N12" s="15">
        <v>306.1</v>
      </c>
      <c r="O12" s="43">
        <v>137.5</v>
      </c>
      <c r="P12" s="15">
        <v>278.037</v>
      </c>
      <c r="Q12" s="43">
        <v>131.728</v>
      </c>
      <c r="R12" s="103">
        <v>400.578</v>
      </c>
      <c r="S12" s="103">
        <v>148.73</v>
      </c>
      <c r="T12" s="89">
        <v>289.216</v>
      </c>
      <c r="U12" s="90">
        <v>133.624</v>
      </c>
    </row>
    <row r="13" spans="1:21" ht="15.75">
      <c r="A13" s="204" t="s">
        <v>33</v>
      </c>
      <c r="B13" s="15">
        <v>271.459</v>
      </c>
      <c r="C13" s="43">
        <v>125.33</v>
      </c>
      <c r="D13" s="89">
        <v>285.881</v>
      </c>
      <c r="E13" s="90">
        <v>126.2</v>
      </c>
      <c r="F13" s="89">
        <v>277.043</v>
      </c>
      <c r="G13" s="90">
        <v>125.648</v>
      </c>
      <c r="H13" s="103">
        <v>312.603</v>
      </c>
      <c r="I13" s="103">
        <v>136.287</v>
      </c>
      <c r="J13" s="89">
        <v>284.446</v>
      </c>
      <c r="K13" s="90">
        <v>127.372</v>
      </c>
      <c r="L13" s="15">
        <v>260.683</v>
      </c>
      <c r="M13" s="43">
        <v>121.766</v>
      </c>
      <c r="N13" s="15">
        <v>273</v>
      </c>
      <c r="O13" s="43">
        <v>124.4</v>
      </c>
      <c r="P13" s="15">
        <v>265.544</v>
      </c>
      <c r="Q13" s="43">
        <v>122.794</v>
      </c>
      <c r="R13" s="103">
        <v>311.441</v>
      </c>
      <c r="S13" s="103">
        <v>134.626</v>
      </c>
      <c r="T13" s="89">
        <v>275.212</v>
      </c>
      <c r="U13" s="90">
        <v>124.711</v>
      </c>
    </row>
    <row r="14" spans="1:21" ht="16.5" thickBot="1">
      <c r="A14" s="205" t="s">
        <v>34</v>
      </c>
      <c r="B14" s="16">
        <v>257.972</v>
      </c>
      <c r="C14" s="44">
        <v>137.329</v>
      </c>
      <c r="D14" s="91">
        <v>266.784</v>
      </c>
      <c r="E14" s="92">
        <v>135.696</v>
      </c>
      <c r="F14" s="91">
        <v>261.54</v>
      </c>
      <c r="G14" s="92">
        <v>136.877</v>
      </c>
      <c r="H14" s="104">
        <v>248.152</v>
      </c>
      <c r="I14" s="104">
        <v>132.433</v>
      </c>
      <c r="J14" s="91">
        <v>258.723</v>
      </c>
      <c r="K14" s="92">
        <v>136.325</v>
      </c>
      <c r="L14" s="16">
        <v>249.069</v>
      </c>
      <c r="M14" s="44">
        <v>142.361</v>
      </c>
      <c r="N14" s="16">
        <v>239.5</v>
      </c>
      <c r="O14" s="44">
        <v>134.9</v>
      </c>
      <c r="P14" s="16">
        <v>244.998</v>
      </c>
      <c r="Q14" s="44">
        <v>140.149</v>
      </c>
      <c r="R14" s="104">
        <v>260.904</v>
      </c>
      <c r="S14" s="104">
        <v>134.674</v>
      </c>
      <c r="T14" s="91">
        <v>249.285</v>
      </c>
      <c r="U14" s="92">
        <v>139.501</v>
      </c>
    </row>
    <row r="15" spans="1:21" ht="16.5" thickBot="1">
      <c r="A15" s="206" t="s">
        <v>41</v>
      </c>
      <c r="B15" s="12">
        <v>273.275</v>
      </c>
      <c r="C15" s="13">
        <v>137.589</v>
      </c>
      <c r="D15" s="93">
        <v>279.691</v>
      </c>
      <c r="E15" s="13">
        <v>141.846</v>
      </c>
      <c r="F15" s="93">
        <v>275.886</v>
      </c>
      <c r="G15" s="13">
        <v>138.812</v>
      </c>
      <c r="H15" s="12">
        <v>286.483</v>
      </c>
      <c r="I15" s="12">
        <v>154.13</v>
      </c>
      <c r="J15" s="93">
        <v>278.308</v>
      </c>
      <c r="K15" s="13">
        <v>140.626</v>
      </c>
      <c r="L15" s="12">
        <v>253.392</v>
      </c>
      <c r="M15" s="13">
        <v>139.49</v>
      </c>
      <c r="N15" s="12">
        <v>264.8</v>
      </c>
      <c r="O15" s="13">
        <v>140.20000000000002</v>
      </c>
      <c r="P15" s="12">
        <v>258.861</v>
      </c>
      <c r="Q15" s="13">
        <v>139.116</v>
      </c>
      <c r="R15" s="12">
        <v>276.807</v>
      </c>
      <c r="S15" s="12">
        <v>151.411</v>
      </c>
      <c r="T15" s="93">
        <v>263.06</v>
      </c>
      <c r="U15" s="13">
        <v>140.662</v>
      </c>
    </row>
    <row r="16" spans="1:21" ht="18.75">
      <c r="A16" s="286" t="s">
        <v>5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8"/>
    </row>
    <row r="17" spans="1:21" ht="16.5" thickBot="1">
      <c r="A17" s="203" t="s">
        <v>6</v>
      </c>
      <c r="B17" s="17">
        <v>273.472</v>
      </c>
      <c r="C17" s="18">
        <v>127.059</v>
      </c>
      <c r="D17" s="83">
        <v>296.918</v>
      </c>
      <c r="E17" s="84">
        <v>135.544</v>
      </c>
      <c r="F17" s="83">
        <v>280.906</v>
      </c>
      <c r="G17" s="84">
        <v>129.506</v>
      </c>
      <c r="H17" s="105">
        <v>335.006</v>
      </c>
      <c r="I17" s="105">
        <v>149.524</v>
      </c>
      <c r="J17" s="83">
        <v>289.568</v>
      </c>
      <c r="K17" s="84">
        <v>131.523</v>
      </c>
      <c r="L17" s="17">
        <v>269.059</v>
      </c>
      <c r="M17" s="18">
        <v>127.171</v>
      </c>
      <c r="N17" s="17">
        <v>289.2</v>
      </c>
      <c r="O17" s="18">
        <v>134.4</v>
      </c>
      <c r="P17" s="17">
        <v>276.068</v>
      </c>
      <c r="Q17" s="18">
        <v>129.463</v>
      </c>
      <c r="R17" s="105">
        <v>347.191</v>
      </c>
      <c r="S17" s="105">
        <v>155.922</v>
      </c>
      <c r="T17" s="83">
        <v>287.936</v>
      </c>
      <c r="U17" s="84">
        <v>131.911</v>
      </c>
    </row>
    <row r="18" spans="1:21" ht="16.5" thickBot="1">
      <c r="A18" s="206" t="s">
        <v>42</v>
      </c>
      <c r="B18" s="19">
        <v>273.472</v>
      </c>
      <c r="C18" s="20">
        <v>127.059</v>
      </c>
      <c r="D18" s="85">
        <v>296.918</v>
      </c>
      <c r="E18" s="86">
        <v>135.544</v>
      </c>
      <c r="F18" s="85">
        <v>280.906</v>
      </c>
      <c r="G18" s="86">
        <v>129.506</v>
      </c>
      <c r="H18" s="106">
        <v>335.006</v>
      </c>
      <c r="I18" s="106">
        <v>149.524</v>
      </c>
      <c r="J18" s="85">
        <v>289.568</v>
      </c>
      <c r="K18" s="86">
        <v>131.523</v>
      </c>
      <c r="L18" s="19">
        <v>269.059</v>
      </c>
      <c r="M18" s="20">
        <v>127.171</v>
      </c>
      <c r="N18" s="19">
        <v>289.2</v>
      </c>
      <c r="O18" s="20">
        <v>134.4</v>
      </c>
      <c r="P18" s="19">
        <v>276.068</v>
      </c>
      <c r="Q18" s="20">
        <v>129.463</v>
      </c>
      <c r="R18" s="106">
        <v>347.191</v>
      </c>
      <c r="S18" s="106">
        <v>155.922</v>
      </c>
      <c r="T18" s="85">
        <v>287.936</v>
      </c>
      <c r="U18" s="86">
        <v>131.911</v>
      </c>
    </row>
    <row r="19" spans="1:21" ht="18.75">
      <c r="A19" s="286" t="s">
        <v>12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8"/>
    </row>
    <row r="20" spans="1:21" ht="16.5" thickBot="1">
      <c r="A20" s="207" t="s">
        <v>13</v>
      </c>
      <c r="B20" s="10">
        <v>321.012</v>
      </c>
      <c r="C20" s="45">
        <v>146.627</v>
      </c>
      <c r="D20" s="80">
        <v>333.539</v>
      </c>
      <c r="E20" s="81">
        <v>147.187</v>
      </c>
      <c r="F20" s="80">
        <v>324.988</v>
      </c>
      <c r="G20" s="81">
        <v>146.817</v>
      </c>
      <c r="H20" s="107">
        <v>397.106</v>
      </c>
      <c r="I20" s="107">
        <v>158.572</v>
      </c>
      <c r="J20" s="80">
        <v>333.553</v>
      </c>
      <c r="K20" s="81">
        <v>148.486</v>
      </c>
      <c r="L20" s="10">
        <v>314.237</v>
      </c>
      <c r="M20" s="45">
        <v>141.337</v>
      </c>
      <c r="N20" s="10">
        <v>332</v>
      </c>
      <c r="O20" s="45">
        <v>143.3</v>
      </c>
      <c r="P20" s="10">
        <v>320.256</v>
      </c>
      <c r="Q20" s="45">
        <v>142.038</v>
      </c>
      <c r="R20" s="107">
        <v>353.257</v>
      </c>
      <c r="S20" s="107">
        <v>144.989</v>
      </c>
      <c r="T20" s="80">
        <v>325.257</v>
      </c>
      <c r="U20" s="81">
        <v>142.55</v>
      </c>
    </row>
    <row r="21" spans="1:21" ht="16.5" thickBot="1">
      <c r="A21" s="206" t="s">
        <v>43</v>
      </c>
      <c r="B21" s="14">
        <v>321.012</v>
      </c>
      <c r="C21" s="46">
        <v>146.627</v>
      </c>
      <c r="D21" s="82">
        <v>333.539</v>
      </c>
      <c r="E21" s="46">
        <v>147.187</v>
      </c>
      <c r="F21" s="82">
        <v>324.988</v>
      </c>
      <c r="G21" s="46">
        <v>146.817</v>
      </c>
      <c r="H21" s="267">
        <v>397.106</v>
      </c>
      <c r="I21" s="267">
        <v>158.572</v>
      </c>
      <c r="J21" s="268">
        <v>333.553</v>
      </c>
      <c r="K21" s="269">
        <v>148.486</v>
      </c>
      <c r="L21" s="14">
        <v>314.237</v>
      </c>
      <c r="M21" s="46">
        <v>141.337</v>
      </c>
      <c r="N21" s="14">
        <v>332</v>
      </c>
      <c r="O21" s="46">
        <v>143.3</v>
      </c>
      <c r="P21" s="14">
        <v>320.256</v>
      </c>
      <c r="Q21" s="46">
        <v>142.038</v>
      </c>
      <c r="R21" s="14">
        <v>353.257</v>
      </c>
      <c r="S21" s="14">
        <v>144.989</v>
      </c>
      <c r="T21" s="82">
        <v>325.257</v>
      </c>
      <c r="U21" s="46">
        <v>142.55</v>
      </c>
    </row>
    <row r="22" spans="1:21" ht="16.5" thickBot="1">
      <c r="A22" s="124" t="s">
        <v>44</v>
      </c>
      <c r="B22" s="189">
        <v>274.299</v>
      </c>
      <c r="C22" s="190">
        <v>137.197</v>
      </c>
      <c r="D22" s="191">
        <v>281.494</v>
      </c>
      <c r="E22" s="192">
        <v>141.67</v>
      </c>
      <c r="F22" s="191">
        <v>277.167</v>
      </c>
      <c r="G22" s="192">
        <v>138.492</v>
      </c>
      <c r="H22" s="191">
        <v>289.831</v>
      </c>
      <c r="I22" s="192">
        <v>154.094</v>
      </c>
      <c r="J22" s="191">
        <v>279.98</v>
      </c>
      <c r="K22" s="192">
        <v>140.338</v>
      </c>
      <c r="L22" s="189">
        <v>256.823</v>
      </c>
      <c r="M22" s="190">
        <v>138.677</v>
      </c>
      <c r="N22" s="189">
        <v>268.4</v>
      </c>
      <c r="O22" s="190">
        <v>140</v>
      </c>
      <c r="P22" s="189">
        <v>262.2</v>
      </c>
      <c r="Q22" s="190">
        <v>138.588</v>
      </c>
      <c r="R22" s="193">
        <v>282.333</v>
      </c>
      <c r="S22" s="193">
        <v>150.989</v>
      </c>
      <c r="T22" s="191">
        <v>266.757</v>
      </c>
      <c r="U22" s="192">
        <v>140.162</v>
      </c>
    </row>
    <row r="23" spans="1:21" ht="15.75">
      <c r="A23" s="208" t="s">
        <v>23</v>
      </c>
      <c r="B23" s="118" t="s">
        <v>63</v>
      </c>
      <c r="C23" s="119">
        <v>175.12</v>
      </c>
      <c r="D23" s="120" t="s">
        <v>63</v>
      </c>
      <c r="E23" s="119">
        <v>173.35</v>
      </c>
      <c r="F23" s="118" t="s">
        <v>63</v>
      </c>
      <c r="G23" s="119">
        <v>174.52</v>
      </c>
      <c r="H23" s="118" t="s">
        <v>63</v>
      </c>
      <c r="I23" s="119">
        <v>174.63</v>
      </c>
      <c r="J23" s="118" t="s">
        <v>63</v>
      </c>
      <c r="K23" s="119">
        <v>174.53</v>
      </c>
      <c r="L23" s="118" t="s">
        <v>63</v>
      </c>
      <c r="M23" s="119">
        <v>174.38</v>
      </c>
      <c r="N23" s="118" t="s">
        <v>63</v>
      </c>
      <c r="O23" s="119">
        <v>173.08</v>
      </c>
      <c r="P23" s="118" t="s">
        <v>63</v>
      </c>
      <c r="Q23" s="119">
        <v>173.9</v>
      </c>
      <c r="R23" s="118" t="s">
        <v>63</v>
      </c>
      <c r="S23" s="253">
        <v>173.16</v>
      </c>
      <c r="T23" s="254" t="s">
        <v>63</v>
      </c>
      <c r="U23" s="255">
        <v>173.81</v>
      </c>
    </row>
  </sheetData>
  <sheetProtection/>
  <mergeCells count="15">
    <mergeCell ref="N3:O3"/>
    <mergeCell ref="P3:Q3"/>
    <mergeCell ref="L3:M3"/>
    <mergeCell ref="B3:C3"/>
    <mergeCell ref="D3:E3"/>
    <mergeCell ref="F3:G3"/>
    <mergeCell ref="A19:U19"/>
    <mergeCell ref="A5:U5"/>
    <mergeCell ref="A16:U16"/>
    <mergeCell ref="B2:K2"/>
    <mergeCell ref="A1:U1"/>
    <mergeCell ref="H3:I3"/>
    <mergeCell ref="J3:K3"/>
    <mergeCell ref="R3:S3"/>
    <mergeCell ref="T3:U3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zoomScale="85" zoomScaleNormal="85" zoomScalePageLayoutView="0" workbookViewId="0" topLeftCell="A1">
      <selection activeCell="B2" sqref="B2:AE3"/>
    </sheetView>
  </sheetViews>
  <sheetFormatPr defaultColWidth="9.140625" defaultRowHeight="15"/>
  <cols>
    <col min="1" max="1" width="24.421875" style="0" bestFit="1" customWidth="1"/>
    <col min="2" max="2" width="9.57421875" style="0" customWidth="1"/>
    <col min="3" max="4" width="8.7109375" style="0" customWidth="1"/>
    <col min="5" max="10" width="8.7109375" style="47" customWidth="1"/>
    <col min="11" max="16" width="9.140625" style="47" customWidth="1"/>
    <col min="19" max="19" width="9.140625" style="0" customWidth="1"/>
    <col min="21" max="22" width="9.140625" style="0" customWidth="1"/>
    <col min="26" max="31" width="9.140625" style="47" customWidth="1"/>
  </cols>
  <sheetData>
    <row r="1" spans="1:31" ht="18.75">
      <c r="A1" s="299" t="s">
        <v>55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1"/>
    </row>
    <row r="2" spans="1:31" s="47" customFormat="1" ht="15.75">
      <c r="A2" s="304"/>
      <c r="B2" s="303">
        <v>2013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>
        <v>2014</v>
      </c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6"/>
    </row>
    <row r="3" spans="1:31" ht="15.75">
      <c r="A3" s="305"/>
      <c r="B3" s="302" t="s">
        <v>86</v>
      </c>
      <c r="C3" s="302"/>
      <c r="D3" s="302"/>
      <c r="E3" s="302" t="s">
        <v>87</v>
      </c>
      <c r="F3" s="302"/>
      <c r="G3" s="302"/>
      <c r="H3" s="302" t="s">
        <v>85</v>
      </c>
      <c r="I3" s="302"/>
      <c r="J3" s="302"/>
      <c r="K3" s="302" t="s">
        <v>88</v>
      </c>
      <c r="L3" s="302"/>
      <c r="M3" s="302"/>
      <c r="N3" s="302" t="s">
        <v>84</v>
      </c>
      <c r="O3" s="302"/>
      <c r="P3" s="302"/>
      <c r="Q3" s="302" t="s">
        <v>86</v>
      </c>
      <c r="R3" s="302"/>
      <c r="S3" s="302"/>
      <c r="T3" s="302" t="s">
        <v>87</v>
      </c>
      <c r="U3" s="302"/>
      <c r="V3" s="302"/>
      <c r="W3" s="302" t="s">
        <v>79</v>
      </c>
      <c r="X3" s="302"/>
      <c r="Y3" s="302"/>
      <c r="Z3" s="302" t="s">
        <v>88</v>
      </c>
      <c r="AA3" s="302"/>
      <c r="AB3" s="302"/>
      <c r="AC3" s="302" t="s">
        <v>84</v>
      </c>
      <c r="AD3" s="302"/>
      <c r="AE3" s="307"/>
    </row>
    <row r="4" spans="1:31" ht="15">
      <c r="A4" s="199"/>
      <c r="B4" s="200" t="s">
        <v>56</v>
      </c>
      <c r="C4" s="200" t="s">
        <v>57</v>
      </c>
      <c r="D4" s="201" t="s">
        <v>58</v>
      </c>
      <c r="E4" s="200" t="s">
        <v>56</v>
      </c>
      <c r="F4" s="200" t="s">
        <v>57</v>
      </c>
      <c r="G4" s="201" t="s">
        <v>58</v>
      </c>
      <c r="H4" s="200" t="s">
        <v>56</v>
      </c>
      <c r="I4" s="200" t="s">
        <v>57</v>
      </c>
      <c r="J4" s="201" t="s">
        <v>58</v>
      </c>
      <c r="K4" s="200" t="s">
        <v>56</v>
      </c>
      <c r="L4" s="200" t="s">
        <v>57</v>
      </c>
      <c r="M4" s="201" t="s">
        <v>58</v>
      </c>
      <c r="N4" s="200" t="s">
        <v>56</v>
      </c>
      <c r="O4" s="200" t="s">
        <v>57</v>
      </c>
      <c r="P4" s="201" t="s">
        <v>58</v>
      </c>
      <c r="Q4" s="200" t="s">
        <v>56</v>
      </c>
      <c r="R4" s="200" t="s">
        <v>57</v>
      </c>
      <c r="S4" s="201" t="s">
        <v>58</v>
      </c>
      <c r="T4" s="200" t="s">
        <v>56</v>
      </c>
      <c r="U4" s="200" t="s">
        <v>57</v>
      </c>
      <c r="V4" s="201" t="s">
        <v>58</v>
      </c>
      <c r="W4" s="200" t="s">
        <v>56</v>
      </c>
      <c r="X4" s="200" t="s">
        <v>57</v>
      </c>
      <c r="Y4" s="201" t="s">
        <v>58</v>
      </c>
      <c r="Z4" s="200" t="s">
        <v>56</v>
      </c>
      <c r="AA4" s="200" t="s">
        <v>57</v>
      </c>
      <c r="AB4" s="201" t="s">
        <v>58</v>
      </c>
      <c r="AC4" s="200" t="s">
        <v>56</v>
      </c>
      <c r="AD4" s="200" t="s">
        <v>57</v>
      </c>
      <c r="AE4" s="201" t="s">
        <v>58</v>
      </c>
    </row>
    <row r="5" spans="1:31" ht="15.75">
      <c r="A5" s="203" t="s">
        <v>59</v>
      </c>
      <c r="B5" s="24">
        <v>62.89874085692018</v>
      </c>
      <c r="C5" s="24">
        <v>60.010690642333145</v>
      </c>
      <c r="D5" s="25">
        <v>62.44997178862567</v>
      </c>
      <c r="E5" s="67">
        <v>43.420262345045565</v>
      </c>
      <c r="F5" s="68">
        <v>61.16691830950144</v>
      </c>
      <c r="G5" s="69">
        <v>46.225890735311076</v>
      </c>
      <c r="H5" s="68">
        <v>53.20535835875781</v>
      </c>
      <c r="I5" s="68">
        <v>60.59199847499785</v>
      </c>
      <c r="J5" s="69">
        <v>54.363115242909224</v>
      </c>
      <c r="K5" s="24">
        <v>31.17104667175151</v>
      </c>
      <c r="L5" s="24">
        <v>48.36589138517201</v>
      </c>
      <c r="M5" s="25">
        <v>33.88943736974004</v>
      </c>
      <c r="N5" s="24">
        <v>45.83015150765061</v>
      </c>
      <c r="O5" s="24">
        <v>56.4718451700016</v>
      </c>
      <c r="P5" s="25">
        <v>47.50293226382848</v>
      </c>
      <c r="Q5" s="24">
        <v>52.773557749318144</v>
      </c>
      <c r="R5" s="24">
        <v>62.289796943322585</v>
      </c>
      <c r="S5" s="25">
        <v>54.28879544053453</v>
      </c>
      <c r="T5" s="24">
        <v>33.9</v>
      </c>
      <c r="U5" s="24">
        <v>59.4</v>
      </c>
      <c r="V5" s="25">
        <v>38</v>
      </c>
      <c r="W5" s="24">
        <v>43.3</v>
      </c>
      <c r="X5" s="24">
        <v>60.8</v>
      </c>
      <c r="Y5" s="25">
        <v>46.1</v>
      </c>
      <c r="Z5" s="258">
        <v>25.7212194329729</v>
      </c>
      <c r="AA5" s="258">
        <v>47.0367689433848</v>
      </c>
      <c r="AB5" s="259">
        <v>29.115220294943</v>
      </c>
      <c r="AC5" s="258">
        <v>37.378949684846155</v>
      </c>
      <c r="AD5" s="258">
        <v>56.339065504215746</v>
      </c>
      <c r="AE5" s="259">
        <v>40.3908264494447</v>
      </c>
    </row>
    <row r="6" spans="1:31" ht="15.75">
      <c r="A6" s="204" t="s">
        <v>60</v>
      </c>
      <c r="B6" s="24">
        <v>79.82691832010583</v>
      </c>
      <c r="C6" s="24">
        <v>45.112276737444404</v>
      </c>
      <c r="D6" s="25">
        <v>55.750450802394816</v>
      </c>
      <c r="E6" s="67">
        <v>37.85531168236525</v>
      </c>
      <c r="F6" s="68">
        <v>53.037323677847596</v>
      </c>
      <c r="G6" s="69">
        <v>48.38485201457184</v>
      </c>
      <c r="H6" s="68">
        <v>58.72517133649039</v>
      </c>
      <c r="I6" s="68">
        <v>49.09669260250899</v>
      </c>
      <c r="J6" s="69">
        <v>52.04730445050592</v>
      </c>
      <c r="K6" s="24">
        <v>22.457742300724632</v>
      </c>
      <c r="L6" s="24">
        <v>40.07798752953096</v>
      </c>
      <c r="M6" s="25">
        <v>34.678328271496845</v>
      </c>
      <c r="N6" s="24">
        <v>46.50318059916273</v>
      </c>
      <c r="O6" s="24">
        <v>46.05742202846512</v>
      </c>
      <c r="P6" s="25">
        <v>46.19402310080322</v>
      </c>
      <c r="Q6" s="24">
        <v>72.9600279431217</v>
      </c>
      <c r="R6" s="24">
        <v>52.850167885259424</v>
      </c>
      <c r="S6" s="25">
        <v>59.012760438834356</v>
      </c>
      <c r="T6" s="24">
        <v>39.5</v>
      </c>
      <c r="U6" s="24">
        <v>53.9</v>
      </c>
      <c r="V6" s="25">
        <v>49.5</v>
      </c>
      <c r="W6" s="24">
        <v>56.1</v>
      </c>
      <c r="X6" s="24">
        <v>53.4</v>
      </c>
      <c r="Y6" s="25">
        <v>54.2</v>
      </c>
      <c r="Z6" s="258">
        <v>22.3885620471014</v>
      </c>
      <c r="AA6" s="258">
        <v>44.0232761410442</v>
      </c>
      <c r="AB6" s="259">
        <v>37.3933976838876</v>
      </c>
      <c r="AC6" s="258">
        <v>44.74807806776557</v>
      </c>
      <c r="AD6" s="258">
        <v>50.240559254012</v>
      </c>
      <c r="AE6" s="259">
        <v>48.5574086223506</v>
      </c>
    </row>
    <row r="7" spans="1:31" ht="15.75">
      <c r="A7" s="204" t="s">
        <v>61</v>
      </c>
      <c r="B7" s="23">
        <v>22.17730303678635</v>
      </c>
      <c r="C7" s="23">
        <v>47.46670589048224</v>
      </c>
      <c r="D7" s="26">
        <v>43.6248973728635</v>
      </c>
      <c r="E7" s="70">
        <v>11.664581611997027</v>
      </c>
      <c r="F7" s="71">
        <v>53.144345999019585</v>
      </c>
      <c r="G7" s="72">
        <v>47.21420662088995</v>
      </c>
      <c r="H7" s="71">
        <v>17.079013316504053</v>
      </c>
      <c r="I7" s="71">
        <v>50.32121003344853</v>
      </c>
      <c r="J7" s="72">
        <v>45.42004819187898</v>
      </c>
      <c r="K7" s="23">
        <v>5.385842323199302</v>
      </c>
      <c r="L7" s="23">
        <v>41.06867130369344</v>
      </c>
      <c r="M7" s="26">
        <v>35.96728868044748</v>
      </c>
      <c r="N7" s="23">
        <v>13.232064596356793</v>
      </c>
      <c r="O7" s="23">
        <v>47.20313837360431</v>
      </c>
      <c r="P7" s="26">
        <v>42.245546101828715</v>
      </c>
      <c r="Q7" s="23">
        <v>31.059945349484824</v>
      </c>
      <c r="R7" s="23">
        <v>33.31830129232456</v>
      </c>
      <c r="S7" s="26">
        <v>32.995436259111955</v>
      </c>
      <c r="T7" s="23">
        <v>16.3</v>
      </c>
      <c r="U7" s="23">
        <v>39.6</v>
      </c>
      <c r="V7" s="26">
        <v>36.3</v>
      </c>
      <c r="W7" s="23">
        <v>23.6</v>
      </c>
      <c r="X7" s="23">
        <v>36.5</v>
      </c>
      <c r="Y7" s="26">
        <v>34.6</v>
      </c>
      <c r="Z7" s="260">
        <v>8.82099338018961</v>
      </c>
      <c r="AA7" s="260">
        <v>44.8423070923697</v>
      </c>
      <c r="AB7" s="261">
        <v>39.6925331229835</v>
      </c>
      <c r="AC7" s="260">
        <v>18.640340147529997</v>
      </c>
      <c r="AD7" s="260">
        <v>39.30049433665544</v>
      </c>
      <c r="AE7" s="261">
        <v>36.346822932642</v>
      </c>
    </row>
    <row r="8" spans="1:31" ht="15.75">
      <c r="A8" s="270" t="s">
        <v>62</v>
      </c>
      <c r="B8" s="194">
        <v>61.32932589958215</v>
      </c>
      <c r="C8" s="194">
        <v>49.96882202365389</v>
      </c>
      <c r="D8" s="195">
        <v>56.7807703779397</v>
      </c>
      <c r="E8" s="196">
        <v>41.09022106406247</v>
      </c>
      <c r="F8" s="197">
        <v>55.046895825829864</v>
      </c>
      <c r="G8" s="198">
        <v>46.753354160612226</v>
      </c>
      <c r="H8" s="197">
        <v>51.267043569657</v>
      </c>
      <c r="I8" s="197">
        <v>52.52188675292469</v>
      </c>
      <c r="J8" s="198">
        <v>51.77283463640985</v>
      </c>
      <c r="K8" s="194">
        <v>29.005562372589328</v>
      </c>
      <c r="L8" s="194">
        <v>42.606131549134545</v>
      </c>
      <c r="M8" s="195">
        <v>34.524200210779796</v>
      </c>
      <c r="N8" s="194">
        <v>43.82053735635105</v>
      </c>
      <c r="O8" s="194">
        <v>49.180313570695034</v>
      </c>
      <c r="P8" s="195">
        <v>45.98575308097859</v>
      </c>
      <c r="Q8" s="194">
        <v>52.744771246269565</v>
      </c>
      <c r="R8" s="194">
        <v>44.53007470814471</v>
      </c>
      <c r="S8" s="195">
        <v>49.40748333561227</v>
      </c>
      <c r="T8" s="194">
        <v>33.2</v>
      </c>
      <c r="U8" s="194">
        <v>47.5</v>
      </c>
      <c r="V8" s="195">
        <v>39</v>
      </c>
      <c r="W8" s="194">
        <v>42.9</v>
      </c>
      <c r="X8" s="194">
        <v>46</v>
      </c>
      <c r="Y8" s="195">
        <v>44.2</v>
      </c>
      <c r="Z8" s="194">
        <v>24.4569892983469</v>
      </c>
      <c r="AA8" s="194">
        <v>45.1958039467979</v>
      </c>
      <c r="AB8" s="195">
        <v>32.882303013397</v>
      </c>
      <c r="AC8" s="194">
        <v>36.69867157825355</v>
      </c>
      <c r="AD8" s="194">
        <v>45.76922909181535</v>
      </c>
      <c r="AE8" s="195">
        <v>40.3821866488758</v>
      </c>
    </row>
    <row r="9" spans="1:31" ht="15.75">
      <c r="A9" s="271" t="s">
        <v>23</v>
      </c>
      <c r="B9" s="35">
        <v>28</v>
      </c>
      <c r="C9" s="34" t="s">
        <v>63</v>
      </c>
      <c r="D9" s="36" t="s">
        <v>63</v>
      </c>
      <c r="E9" s="35">
        <v>8.1</v>
      </c>
      <c r="F9" s="34" t="s">
        <v>63</v>
      </c>
      <c r="G9" s="36" t="s">
        <v>63</v>
      </c>
      <c r="H9" s="35">
        <v>18</v>
      </c>
      <c r="I9" s="34" t="s">
        <v>63</v>
      </c>
      <c r="J9" s="36" t="s">
        <v>63</v>
      </c>
      <c r="K9" s="35" t="s">
        <v>63</v>
      </c>
      <c r="L9" s="34" t="s">
        <v>63</v>
      </c>
      <c r="M9" s="36" t="s">
        <v>63</v>
      </c>
      <c r="N9" s="35">
        <v>11.94</v>
      </c>
      <c r="O9" s="34" t="s">
        <v>63</v>
      </c>
      <c r="P9" s="36" t="s">
        <v>63</v>
      </c>
      <c r="Q9" s="35">
        <v>28.02</v>
      </c>
      <c r="R9" s="34" t="s">
        <v>63</v>
      </c>
      <c r="S9" s="36" t="s">
        <v>63</v>
      </c>
      <c r="T9" s="35">
        <v>8.8</v>
      </c>
      <c r="U9" s="34" t="s">
        <v>63</v>
      </c>
      <c r="V9" s="36" t="s">
        <v>63</v>
      </c>
      <c r="W9" s="35">
        <v>18.4</v>
      </c>
      <c r="X9" s="34" t="s">
        <v>63</v>
      </c>
      <c r="Y9" s="36" t="s">
        <v>63</v>
      </c>
      <c r="Z9" s="256" t="s">
        <v>63</v>
      </c>
      <c r="AA9" s="34" t="s">
        <v>63</v>
      </c>
      <c r="AB9" s="36" t="s">
        <v>63</v>
      </c>
      <c r="AC9" s="257">
        <v>12.18</v>
      </c>
      <c r="AD9" s="34" t="s">
        <v>63</v>
      </c>
      <c r="AE9" s="36" t="s">
        <v>63</v>
      </c>
    </row>
    <row r="11" spans="1:30" ht="15">
      <c r="A11" s="47"/>
      <c r="B11" s="47"/>
      <c r="C11" s="47"/>
      <c r="D11" s="47"/>
      <c r="K11" s="41"/>
      <c r="L11" s="41"/>
      <c r="N11" s="41"/>
      <c r="O11" s="41"/>
      <c r="Q11" s="41"/>
      <c r="R11" s="41"/>
      <c r="Z11" s="41"/>
      <c r="AA11" s="41"/>
      <c r="AC11" s="41"/>
      <c r="AD11" s="41"/>
    </row>
    <row r="12" spans="1:4" ht="15">
      <c r="A12" s="47"/>
      <c r="B12" s="47"/>
      <c r="C12" s="47"/>
      <c r="D12" s="47"/>
    </row>
    <row r="13" spans="1:4" ht="15">
      <c r="A13" s="47"/>
      <c r="B13" s="47"/>
      <c r="C13" s="47"/>
      <c r="D13" s="47"/>
    </row>
    <row r="14" spans="1:4" ht="15">
      <c r="A14" s="47"/>
      <c r="B14" s="47"/>
      <c r="C14" s="47"/>
      <c r="D14" s="47"/>
    </row>
    <row r="15" spans="1:4" ht="15">
      <c r="A15" s="47"/>
      <c r="B15" s="47"/>
      <c r="C15" s="47"/>
      <c r="D15" s="47"/>
    </row>
    <row r="16" spans="1:4" ht="15">
      <c r="A16" s="47"/>
      <c r="B16" s="47"/>
      <c r="C16" s="47"/>
      <c r="D16" s="47"/>
    </row>
    <row r="17" spans="1:4" ht="15">
      <c r="A17" s="47"/>
      <c r="B17" s="47"/>
      <c r="C17" s="47"/>
      <c r="D17" s="47"/>
    </row>
    <row r="18" spans="1:4" ht="15">
      <c r="A18" s="47"/>
      <c r="B18" s="47"/>
      <c r="C18" s="47"/>
      <c r="D18" s="47"/>
    </row>
    <row r="19" spans="1:4" ht="15">
      <c r="A19" s="47"/>
      <c r="B19" s="47"/>
      <c r="C19" s="47"/>
      <c r="D19" s="47"/>
    </row>
    <row r="20" spans="1:4" ht="15">
      <c r="A20" s="47"/>
      <c r="B20" s="47"/>
      <c r="C20" s="47"/>
      <c r="D20" s="47"/>
    </row>
    <row r="21" spans="1:4" ht="15">
      <c r="A21" s="47"/>
      <c r="B21" s="47"/>
      <c r="C21" s="47"/>
      <c r="D21" s="47"/>
    </row>
    <row r="22" spans="1:4" ht="15">
      <c r="A22" s="47"/>
      <c r="B22" s="47"/>
      <c r="C22" s="47"/>
      <c r="D22" s="47"/>
    </row>
    <row r="23" spans="1:4" ht="15">
      <c r="A23" s="47"/>
      <c r="B23" s="47"/>
      <c r="C23" s="47"/>
      <c r="D23" s="47"/>
    </row>
    <row r="24" spans="1:4" ht="15">
      <c r="A24" s="47"/>
      <c r="B24" s="47"/>
      <c r="C24" s="47"/>
      <c r="D24" s="47"/>
    </row>
    <row r="25" spans="1:4" ht="15">
      <c r="A25" s="47"/>
      <c r="B25" s="47"/>
      <c r="C25" s="47"/>
      <c r="D25" s="47"/>
    </row>
    <row r="26" spans="1:4" ht="15">
      <c r="A26" s="47"/>
      <c r="B26" s="47"/>
      <c r="C26" s="47"/>
      <c r="D26" s="47"/>
    </row>
  </sheetData>
  <sheetProtection/>
  <mergeCells count="14">
    <mergeCell ref="A2:A3"/>
    <mergeCell ref="Q2:AE2"/>
    <mergeCell ref="Z3:AB3"/>
    <mergeCell ref="AC3:AE3"/>
    <mergeCell ref="A1:AE1"/>
    <mergeCell ref="W3:Y3"/>
    <mergeCell ref="B3:D3"/>
    <mergeCell ref="Q3:S3"/>
    <mergeCell ref="E3:G3"/>
    <mergeCell ref="H3:J3"/>
    <mergeCell ref="T3:V3"/>
    <mergeCell ref="N3:P3"/>
    <mergeCell ref="K3:M3"/>
    <mergeCell ref="B2:P2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27.00390625" style="0" customWidth="1"/>
    <col min="2" max="2" width="11.7109375" style="0" customWidth="1"/>
    <col min="3" max="6" width="11.7109375" style="47" customWidth="1"/>
    <col min="7" max="9" width="11.7109375" style="0" customWidth="1"/>
    <col min="10" max="11" width="11.7109375" style="47" customWidth="1"/>
  </cols>
  <sheetData>
    <row r="1" spans="1:11" ht="18.75">
      <c r="A1" s="295" t="s">
        <v>70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s="47" customFormat="1" ht="18.75" customHeight="1">
      <c r="A2" s="318"/>
      <c r="B2" s="314">
        <v>2013</v>
      </c>
      <c r="C2" s="315"/>
      <c r="D2" s="315"/>
      <c r="E2" s="315"/>
      <c r="F2" s="316"/>
      <c r="G2" s="314">
        <v>2014</v>
      </c>
      <c r="H2" s="315"/>
      <c r="I2" s="315"/>
      <c r="J2" s="315"/>
      <c r="K2" s="317"/>
    </row>
    <row r="3" spans="1:11" ht="18.75" customHeight="1">
      <c r="A3" s="319"/>
      <c r="B3" s="272" t="s">
        <v>86</v>
      </c>
      <c r="C3" s="272" t="s">
        <v>87</v>
      </c>
      <c r="D3" s="272" t="s">
        <v>85</v>
      </c>
      <c r="E3" s="272" t="s">
        <v>83</v>
      </c>
      <c r="F3" s="272" t="s">
        <v>84</v>
      </c>
      <c r="G3" s="272" t="s">
        <v>86</v>
      </c>
      <c r="H3" s="272" t="s">
        <v>87</v>
      </c>
      <c r="I3" s="272" t="s">
        <v>85</v>
      </c>
      <c r="J3" s="272" t="s">
        <v>83</v>
      </c>
      <c r="K3" s="273" t="s">
        <v>84</v>
      </c>
    </row>
    <row r="4" spans="1:11" ht="15.75">
      <c r="A4" s="311" t="s">
        <v>75</v>
      </c>
      <c r="B4" s="312"/>
      <c r="C4" s="312"/>
      <c r="D4" s="312"/>
      <c r="E4" s="312"/>
      <c r="F4" s="312"/>
      <c r="G4" s="312"/>
      <c r="H4" s="312"/>
      <c r="I4" s="312"/>
      <c r="J4" s="312"/>
      <c r="K4" s="313"/>
    </row>
    <row r="5" spans="1:11" ht="15.75">
      <c r="A5" s="231" t="s">
        <v>45</v>
      </c>
      <c r="B5" s="76">
        <v>1465404.598</v>
      </c>
      <c r="C5" s="73">
        <v>1342184.68</v>
      </c>
      <c r="D5" s="73">
        <f>SUM(B5:C5)</f>
        <v>2807589.278</v>
      </c>
      <c r="E5" s="73">
        <v>1160398.981</v>
      </c>
      <c r="F5" s="73">
        <f>D5+E5</f>
        <v>3967988.2589999996</v>
      </c>
      <c r="G5" s="76">
        <v>1623769.446</v>
      </c>
      <c r="H5" s="76">
        <v>1409224.333</v>
      </c>
      <c r="I5" s="76">
        <f>SUM(G5:H5)</f>
        <v>3032993.779</v>
      </c>
      <c r="J5" s="111">
        <v>1128420.4270000001</v>
      </c>
      <c r="K5" s="73">
        <f>I5+J5</f>
        <v>4161414.2060000002</v>
      </c>
    </row>
    <row r="6" spans="1:11" ht="15.75">
      <c r="A6" s="232" t="s">
        <v>46</v>
      </c>
      <c r="B6" s="21">
        <v>8235886.419000001</v>
      </c>
      <c r="C6" s="74">
        <v>6704429.649999999</v>
      </c>
      <c r="D6" s="74">
        <f>SUM(B6:C6)</f>
        <v>14940316.069</v>
      </c>
      <c r="E6" s="74">
        <v>4938931.528</v>
      </c>
      <c r="F6" s="74">
        <f>D6+E6</f>
        <v>19879247.597</v>
      </c>
      <c r="G6" s="21">
        <v>6419099.249999999</v>
      </c>
      <c r="H6" s="21">
        <v>5109683.217</v>
      </c>
      <c r="I6" s="21">
        <f>SUM(G6:H6)</f>
        <v>11528782.467</v>
      </c>
      <c r="J6" s="112">
        <v>4558839.776</v>
      </c>
      <c r="K6" s="74">
        <f>I6+J6</f>
        <v>16087622.243</v>
      </c>
    </row>
    <row r="7" spans="1:11" ht="15.75">
      <c r="A7" s="232" t="s">
        <v>47</v>
      </c>
      <c r="B7" s="21">
        <v>237440.55099999998</v>
      </c>
      <c r="C7" s="74">
        <v>294810.76</v>
      </c>
      <c r="D7" s="74">
        <f>SUM(B7:C7)</f>
        <v>532251.311</v>
      </c>
      <c r="E7" s="74">
        <v>285268.10899999994</v>
      </c>
      <c r="F7" s="74">
        <f>D7+E7</f>
        <v>817519.4199999999</v>
      </c>
      <c r="G7" s="21">
        <v>215183.923</v>
      </c>
      <c r="H7" s="21">
        <v>272370.855</v>
      </c>
      <c r="I7" s="21">
        <f>SUM(G7:H7)</f>
        <v>487554.778</v>
      </c>
      <c r="J7" s="112">
        <v>273860.2</v>
      </c>
      <c r="K7" s="74">
        <f>I7+J7</f>
        <v>761414.978</v>
      </c>
    </row>
    <row r="8" spans="1:11" ht="15.75">
      <c r="A8" s="232" t="s">
        <v>48</v>
      </c>
      <c r="B8" s="21">
        <v>325953.52749999997</v>
      </c>
      <c r="C8" s="74">
        <v>143537.12</v>
      </c>
      <c r="D8" s="74">
        <f>SUM(B8:C8)</f>
        <v>469490.64749999996</v>
      </c>
      <c r="E8" s="74">
        <v>115592.907</v>
      </c>
      <c r="F8" s="74">
        <f>D8+E8</f>
        <v>585083.5545</v>
      </c>
      <c r="G8" s="21">
        <v>165087.79700000002</v>
      </c>
      <c r="H8" s="21">
        <v>90557.136</v>
      </c>
      <c r="I8" s="21">
        <f>SUM(G8:H8)</f>
        <v>255644.93300000002</v>
      </c>
      <c r="J8" s="112">
        <v>63363.882</v>
      </c>
      <c r="K8" s="74">
        <f>I8+J8</f>
        <v>319008.815</v>
      </c>
    </row>
    <row r="9" spans="1:11" ht="15.75">
      <c r="A9" s="232" t="s">
        <v>49</v>
      </c>
      <c r="B9" s="77">
        <v>17522.969</v>
      </c>
      <c r="C9" s="75">
        <v>19890.45</v>
      </c>
      <c r="D9" s="75">
        <f>SUM(B9:C9)</f>
        <v>37413.419</v>
      </c>
      <c r="E9" s="75">
        <v>12107.884</v>
      </c>
      <c r="F9" s="75">
        <f>D9+E9</f>
        <v>49521.303</v>
      </c>
      <c r="G9" s="77">
        <v>17864.253</v>
      </c>
      <c r="H9" s="77">
        <v>19110.382</v>
      </c>
      <c r="I9" s="77">
        <f>SUM(G9:H9)</f>
        <v>36974.635</v>
      </c>
      <c r="J9" s="113">
        <v>9938.439</v>
      </c>
      <c r="K9" s="75">
        <f>I9+J9</f>
        <v>46913.074</v>
      </c>
    </row>
    <row r="10" spans="1:12" ht="15.75">
      <c r="A10" s="230" t="s">
        <v>50</v>
      </c>
      <c r="B10" s="229">
        <f aca="true" t="shared" si="0" ref="B10:K10">SUM(B5:B9)</f>
        <v>10282208.0645</v>
      </c>
      <c r="C10" s="229">
        <f t="shared" si="0"/>
        <v>8504852.659999998</v>
      </c>
      <c r="D10" s="229">
        <f t="shared" si="0"/>
        <v>18787060.7245</v>
      </c>
      <c r="E10" s="229">
        <f t="shared" si="0"/>
        <v>6512299.408999999</v>
      </c>
      <c r="F10" s="229">
        <f t="shared" si="0"/>
        <v>25299360.1335</v>
      </c>
      <c r="G10" s="229">
        <f t="shared" si="0"/>
        <v>8441004.669</v>
      </c>
      <c r="H10" s="229">
        <f t="shared" si="0"/>
        <v>6900945.923000001</v>
      </c>
      <c r="I10" s="229">
        <f t="shared" si="0"/>
        <v>15341950.592</v>
      </c>
      <c r="J10" s="229">
        <f t="shared" si="0"/>
        <v>6034422.724</v>
      </c>
      <c r="K10" s="229">
        <f t="shared" si="0"/>
        <v>21376373.316000003</v>
      </c>
      <c r="L10" s="2"/>
    </row>
    <row r="11" spans="1:11" ht="15.75" customHeight="1">
      <c r="A11" s="308" t="s">
        <v>51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10"/>
    </row>
    <row r="12" spans="1:11" ht="15.75">
      <c r="A12" s="231" t="s">
        <v>69</v>
      </c>
      <c r="B12" s="39">
        <v>1630.6406666666667</v>
      </c>
      <c r="C12" s="39">
        <v>1402.28</v>
      </c>
      <c r="D12" s="39">
        <f>AVERAGE(B12:C12)</f>
        <v>1516.4603333333334</v>
      </c>
      <c r="E12" s="39">
        <v>1193.481</v>
      </c>
      <c r="F12" s="39">
        <f>AVERAGE(B12,C12,E12)</f>
        <v>1408.8005555555555</v>
      </c>
      <c r="G12" s="39">
        <v>1512.97</v>
      </c>
      <c r="H12" s="39">
        <v>1227.9816666666666</v>
      </c>
      <c r="I12" s="39">
        <f>AVERAGE(G12:H12)</f>
        <v>1370.4758333333334</v>
      </c>
      <c r="J12" s="262">
        <v>1125.7796666666666</v>
      </c>
      <c r="K12" s="266">
        <f>AVERAGE(G12,H12,J12)</f>
        <v>1288.9104444444445</v>
      </c>
    </row>
    <row r="13" spans="1:11" ht="15.75">
      <c r="A13" s="232" t="s">
        <v>64</v>
      </c>
      <c r="B13" s="40">
        <v>1172.4613333333325</v>
      </c>
      <c r="C13" s="40">
        <v>1191.95</v>
      </c>
      <c r="D13" s="40">
        <f>AVERAGE(B13:C13)</f>
        <v>1182.2056666666663</v>
      </c>
      <c r="E13" s="40">
        <v>1124.794666666665</v>
      </c>
      <c r="F13" s="40">
        <f>AVERAGE(B13,C13,E13)</f>
        <v>1163.0686666666659</v>
      </c>
      <c r="G13" s="40">
        <v>1222.51</v>
      </c>
      <c r="H13" s="40">
        <v>1203.463666666665</v>
      </c>
      <c r="I13" s="40">
        <f>AVERAGE(G13:H13)</f>
        <v>1212.9868333333325</v>
      </c>
      <c r="J13" s="263">
        <v>1176.3133333333315</v>
      </c>
      <c r="K13" s="40">
        <f>AVERAGE(G13,H13,J13)</f>
        <v>1200.7623333333322</v>
      </c>
    </row>
    <row r="14" spans="1:11" ht="15.75">
      <c r="A14" s="232" t="s">
        <v>65</v>
      </c>
      <c r="B14" s="40">
        <v>41.00933333333334</v>
      </c>
      <c r="C14" s="40">
        <v>28.93</v>
      </c>
      <c r="D14" s="40">
        <f>AVERAGE(B14:C14)</f>
        <v>34.96966666666667</v>
      </c>
      <c r="E14" s="40">
        <v>16.346999999999998</v>
      </c>
      <c r="F14" s="40">
        <f>AVERAGE(B14,C14,E14)</f>
        <v>28.76211111111111</v>
      </c>
      <c r="G14" s="40">
        <v>36.81</v>
      </c>
      <c r="H14" s="40">
        <v>113.07366666666668</v>
      </c>
      <c r="I14" s="40">
        <f>AVERAGE(G14:H14)</f>
        <v>74.94183333333334</v>
      </c>
      <c r="J14" s="263">
        <v>126.38633333333333</v>
      </c>
      <c r="K14" s="40">
        <f>AVERAGE(G14,H14,J14)</f>
        <v>92.08999999999999</v>
      </c>
    </row>
    <row r="15" spans="1:11" ht="15.75">
      <c r="A15" s="232" t="s">
        <v>66</v>
      </c>
      <c r="B15" s="37">
        <v>2932.5536666666667</v>
      </c>
      <c r="C15" s="78">
        <v>2907.91</v>
      </c>
      <c r="D15" s="78">
        <f>AVERAGE(B15:C15)</f>
        <v>2920.2318333333333</v>
      </c>
      <c r="E15" s="78">
        <v>2645.68</v>
      </c>
      <c r="F15" s="78">
        <f>AVERAGE(B15,C15,E15)</f>
        <v>2828.7145555555558</v>
      </c>
      <c r="G15" s="37">
        <v>2501.5</v>
      </c>
      <c r="H15" s="37">
        <v>2506.2343333333333</v>
      </c>
      <c r="I15" s="37">
        <f>AVERAGE(G15:H15)</f>
        <v>2503.867166666667</v>
      </c>
      <c r="J15" s="264">
        <v>2144.438</v>
      </c>
      <c r="K15" s="78">
        <f>AVERAGE(G15,H15,J15)</f>
        <v>2384.0574444444446</v>
      </c>
    </row>
    <row r="16" spans="1:12" ht="15.75">
      <c r="A16" s="230" t="s">
        <v>50</v>
      </c>
      <c r="B16" s="246">
        <f aca="true" t="shared" si="1" ref="B16:H16">SUM(B12:B15)</f>
        <v>5776.664999999999</v>
      </c>
      <c r="C16" s="246">
        <f t="shared" si="1"/>
        <v>5531.07</v>
      </c>
      <c r="D16" s="246">
        <f t="shared" si="1"/>
        <v>5653.8675</v>
      </c>
      <c r="E16" s="246">
        <f t="shared" si="1"/>
        <v>4980.302666666665</v>
      </c>
      <c r="F16" s="246">
        <f t="shared" si="1"/>
        <v>5429.345888888889</v>
      </c>
      <c r="G16" s="246">
        <f t="shared" si="1"/>
        <v>5273.79</v>
      </c>
      <c r="H16" s="246">
        <f t="shared" si="1"/>
        <v>5050.753333333331</v>
      </c>
      <c r="I16" s="246">
        <f>AVERAGE(G16:H16)</f>
        <v>5162.271666666666</v>
      </c>
      <c r="J16" s="265">
        <f>SUM(J12:J15)</f>
        <v>4572.917333333331</v>
      </c>
      <c r="K16" s="265">
        <f>SUM(K12:K15)</f>
        <v>4965.820222222222</v>
      </c>
      <c r="L16" s="2"/>
    </row>
    <row r="18" spans="1:7" ht="15">
      <c r="A18" s="22"/>
      <c r="B18" s="48"/>
      <c r="C18" s="48"/>
      <c r="D18" s="48"/>
      <c r="E18" s="48"/>
      <c r="F18" s="48"/>
      <c r="G18" s="48"/>
    </row>
    <row r="19" ht="15">
      <c r="I19" s="2"/>
    </row>
    <row r="30" ht="15">
      <c r="G30" s="2"/>
    </row>
  </sheetData>
  <sheetProtection/>
  <mergeCells count="6">
    <mergeCell ref="A1:K1"/>
    <mergeCell ref="A11:K11"/>
    <mergeCell ref="A4:K4"/>
    <mergeCell ref="B2:F2"/>
    <mergeCell ref="G2:K2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="85" zoomScaleNormal="85" zoomScalePageLayoutView="0" workbookViewId="0" topLeftCell="A1">
      <selection activeCell="L32" sqref="L32"/>
    </sheetView>
  </sheetViews>
  <sheetFormatPr defaultColWidth="9.140625" defaultRowHeight="15"/>
  <cols>
    <col min="1" max="1" width="18.421875" style="0" customWidth="1"/>
    <col min="2" max="2" width="10.7109375" style="0" customWidth="1"/>
    <col min="3" max="6" width="10.7109375" style="47" customWidth="1"/>
    <col min="7" max="9" width="10.7109375" style="0" customWidth="1"/>
    <col min="10" max="11" width="10.7109375" style="47" customWidth="1"/>
  </cols>
  <sheetData>
    <row r="1" spans="1:11" ht="18.75">
      <c r="A1" s="295" t="s">
        <v>71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s="47" customFormat="1" ht="18.75" customHeight="1">
      <c r="A2" s="318"/>
      <c r="B2" s="314">
        <v>2013</v>
      </c>
      <c r="C2" s="315"/>
      <c r="D2" s="315"/>
      <c r="E2" s="315"/>
      <c r="F2" s="316"/>
      <c r="G2" s="314">
        <v>2014</v>
      </c>
      <c r="H2" s="315"/>
      <c r="I2" s="315"/>
      <c r="J2" s="315"/>
      <c r="K2" s="317"/>
    </row>
    <row r="3" spans="1:14" ht="18.75" customHeight="1">
      <c r="A3" s="319"/>
      <c r="B3" s="114" t="s">
        <v>86</v>
      </c>
      <c r="C3" s="114" t="s">
        <v>87</v>
      </c>
      <c r="D3" s="114" t="s">
        <v>79</v>
      </c>
      <c r="E3" s="114" t="s">
        <v>83</v>
      </c>
      <c r="F3" s="114" t="s">
        <v>84</v>
      </c>
      <c r="G3" s="114" t="s">
        <v>86</v>
      </c>
      <c r="H3" s="114" t="s">
        <v>87</v>
      </c>
      <c r="I3" s="114" t="s">
        <v>85</v>
      </c>
      <c r="J3" s="114" t="s">
        <v>83</v>
      </c>
      <c r="K3" s="115" t="s">
        <v>84</v>
      </c>
      <c r="N3" s="234"/>
    </row>
    <row r="4" spans="1:14" ht="15.75">
      <c r="A4" s="311" t="s">
        <v>53</v>
      </c>
      <c r="B4" s="312"/>
      <c r="C4" s="312"/>
      <c r="D4" s="312"/>
      <c r="E4" s="312"/>
      <c r="F4" s="312"/>
      <c r="G4" s="312"/>
      <c r="H4" s="312"/>
      <c r="I4" s="312"/>
      <c r="J4" s="312"/>
      <c r="K4" s="313"/>
      <c r="N4" s="235"/>
    </row>
    <row r="5" spans="1:14" ht="15.75">
      <c r="A5" s="242" t="s">
        <v>46</v>
      </c>
      <c r="B5" s="21">
        <v>1666537.72</v>
      </c>
      <c r="C5" s="74">
        <v>1271247.08</v>
      </c>
      <c r="D5" s="74">
        <f>SUM(B5:C5)</f>
        <v>2937784.8</v>
      </c>
      <c r="E5" s="74">
        <v>1057886.5320000001</v>
      </c>
      <c r="F5" s="74">
        <f>SUM(D5:E5)</f>
        <v>3995671.332</v>
      </c>
      <c r="G5" s="21">
        <v>1004625.69</v>
      </c>
      <c r="H5" s="21">
        <v>841674.797</v>
      </c>
      <c r="I5" s="21">
        <f>SUM(G5:H5)</f>
        <v>1846300.487</v>
      </c>
      <c r="J5" s="21">
        <v>743945.851</v>
      </c>
      <c r="K5" s="21">
        <f>SUM(I5:J5)</f>
        <v>2590246.338</v>
      </c>
      <c r="N5" s="235"/>
    </row>
    <row r="6" spans="1:14" ht="15.75">
      <c r="A6" s="243" t="s">
        <v>47</v>
      </c>
      <c r="B6" s="21">
        <v>346095.62</v>
      </c>
      <c r="C6" s="74">
        <v>323761.72</v>
      </c>
      <c r="D6" s="74">
        <f>SUM(B6:C6)</f>
        <v>669857.34</v>
      </c>
      <c r="E6" s="74">
        <v>296587.14300000004</v>
      </c>
      <c r="F6" s="74">
        <f>SUM(D6:E6)</f>
        <v>966444.483</v>
      </c>
      <c r="G6" s="21">
        <v>339399.94</v>
      </c>
      <c r="H6" s="21">
        <v>319626.08099999995</v>
      </c>
      <c r="I6" s="21">
        <f>SUM(G6:H6)</f>
        <v>659026.021</v>
      </c>
      <c r="J6" s="21">
        <v>355326.13</v>
      </c>
      <c r="K6" s="21">
        <f>SUM(I6:J6)</f>
        <v>1014352.151</v>
      </c>
      <c r="N6" s="235"/>
    </row>
    <row r="7" spans="1:14" ht="15.75">
      <c r="A7" s="244" t="s">
        <v>50</v>
      </c>
      <c r="B7" s="229">
        <f>SUM(B5:B6)</f>
        <v>2012633.3399999999</v>
      </c>
      <c r="C7" s="229">
        <f>SUM(C5:C6)</f>
        <v>1595008.8</v>
      </c>
      <c r="D7" s="229">
        <f>SUM(B7:C7)</f>
        <v>3607642.1399999997</v>
      </c>
      <c r="E7" s="229">
        <f>SUM(E5:E6)</f>
        <v>1354473.6750000003</v>
      </c>
      <c r="F7" s="229">
        <f>SUM(F5:F6)</f>
        <v>4962115.8149999995</v>
      </c>
      <c r="G7" s="229">
        <f>SUM(G5:G6)</f>
        <v>1344025.63</v>
      </c>
      <c r="H7" s="229">
        <f>SUM(H5:H6)</f>
        <v>1161300.878</v>
      </c>
      <c r="I7" s="229">
        <f>SUM(G7:H7)</f>
        <v>2505326.508</v>
      </c>
      <c r="J7" s="229">
        <f>SUM(J5:J6)</f>
        <v>1099271.9810000001</v>
      </c>
      <c r="K7" s="229">
        <f>SUM(K5:K6)</f>
        <v>3604598.489</v>
      </c>
      <c r="N7" s="235"/>
    </row>
    <row r="8" spans="1:14" ht="15.75">
      <c r="A8" s="311" t="s">
        <v>54</v>
      </c>
      <c r="B8" s="312"/>
      <c r="C8" s="312"/>
      <c r="D8" s="312"/>
      <c r="E8" s="312"/>
      <c r="F8" s="312"/>
      <c r="G8" s="312"/>
      <c r="H8" s="312"/>
      <c r="I8" s="312"/>
      <c r="J8" s="312"/>
      <c r="K8" s="313"/>
      <c r="N8" s="236"/>
    </row>
    <row r="9" spans="1:11" ht="15.75">
      <c r="A9" s="231" t="s">
        <v>64</v>
      </c>
      <c r="B9" s="238">
        <v>22.780666666666665</v>
      </c>
      <c r="C9" s="78">
        <v>12.18</v>
      </c>
      <c r="D9" s="78">
        <f>AVERAGE(B9:C9)</f>
        <v>17.480333333333334</v>
      </c>
      <c r="E9" s="78">
        <v>11.004</v>
      </c>
      <c r="F9" s="78">
        <f>AVERAGE(B9,C9,E9)</f>
        <v>15.321555555555555</v>
      </c>
      <c r="G9" s="37">
        <v>14.25</v>
      </c>
      <c r="H9" s="37">
        <v>11.329333333333333</v>
      </c>
      <c r="I9" s="37">
        <v>12.791333333333334</v>
      </c>
      <c r="J9" s="37">
        <v>8.51466666666667</v>
      </c>
      <c r="K9" s="37">
        <f>AVERAGE(G9,H9,J9)</f>
        <v>11.364666666666666</v>
      </c>
    </row>
    <row r="10" spans="1:11" ht="15.75">
      <c r="A10" s="232" t="s">
        <v>67</v>
      </c>
      <c r="B10" s="237">
        <v>0.214</v>
      </c>
      <c r="C10" s="79">
        <v>0.04</v>
      </c>
      <c r="D10" s="79">
        <f>AVERAGE(B10:C10)</f>
        <v>0.127</v>
      </c>
      <c r="E10" s="79">
        <v>0.6706666666666666</v>
      </c>
      <c r="F10" s="79">
        <f>AVERAGE(B10,C10,E10)</f>
        <v>0.30822222222222223</v>
      </c>
      <c r="G10" s="40">
        <v>0.33</v>
      </c>
      <c r="H10" s="40">
        <v>0.4056666666666667</v>
      </c>
      <c r="I10" s="40">
        <v>0.36783333333333335</v>
      </c>
      <c r="J10" s="40">
        <v>0.514</v>
      </c>
      <c r="K10" s="40">
        <f>AVERAGE(G10,H10,J10)</f>
        <v>0.41655555555555557</v>
      </c>
    </row>
    <row r="11" spans="1:11" ht="15.75">
      <c r="A11" s="232" t="s">
        <v>66</v>
      </c>
      <c r="B11" s="240">
        <v>188.16</v>
      </c>
      <c r="C11" s="78">
        <v>101.61</v>
      </c>
      <c r="D11" s="78">
        <f>AVERAGE(B11:C11)</f>
        <v>144.885</v>
      </c>
      <c r="E11" s="78">
        <v>93.00666666666667</v>
      </c>
      <c r="F11" s="78">
        <f>AVERAGE(B11,C11,E11)</f>
        <v>127.59222222222222</v>
      </c>
      <c r="G11" s="37">
        <v>113.31</v>
      </c>
      <c r="H11" s="37">
        <v>78.17633333333333</v>
      </c>
      <c r="I11" s="37">
        <v>95.74166666666666</v>
      </c>
      <c r="J11" s="37">
        <v>61.548</v>
      </c>
      <c r="K11" s="37">
        <f>AVERAGE(G11,H11,J11)</f>
        <v>84.34477777777778</v>
      </c>
    </row>
    <row r="12" spans="1:11" ht="15.75">
      <c r="A12" s="232" t="s">
        <v>68</v>
      </c>
      <c r="B12" s="239">
        <v>5.08</v>
      </c>
      <c r="C12" s="78">
        <v>2.46</v>
      </c>
      <c r="D12" s="78">
        <f>AVERAGE(B12:C12)</f>
        <v>3.77</v>
      </c>
      <c r="E12" s="78">
        <v>2.2253333333333334</v>
      </c>
      <c r="F12" s="78">
        <f>AVERAGE(B12,C12,E12)</f>
        <v>3.2551111111111113</v>
      </c>
      <c r="G12" s="37">
        <v>2.66</v>
      </c>
      <c r="H12" s="37">
        <v>1.9649999999999999</v>
      </c>
      <c r="I12" s="37">
        <v>2.3131666666666666</v>
      </c>
      <c r="J12" s="37">
        <v>1.4833333333333334</v>
      </c>
      <c r="K12" s="37">
        <f>AVERAGE(G12,H12,J12)</f>
        <v>2.036111111111111</v>
      </c>
    </row>
    <row r="13" spans="1:11" ht="15.75">
      <c r="A13" s="230" t="s">
        <v>50</v>
      </c>
      <c r="B13" s="245">
        <f aca="true" t="shared" si="0" ref="B13:K13">SUM(B9:B12)</f>
        <v>216.23466666666667</v>
      </c>
      <c r="C13" s="246">
        <f t="shared" si="0"/>
        <v>116.28999999999999</v>
      </c>
      <c r="D13" s="246">
        <f t="shared" si="0"/>
        <v>166.26233333333334</v>
      </c>
      <c r="E13" s="246">
        <f t="shared" si="0"/>
        <v>106.90666666666668</v>
      </c>
      <c r="F13" s="246">
        <f t="shared" si="0"/>
        <v>146.47711111111113</v>
      </c>
      <c r="G13" s="246">
        <f t="shared" si="0"/>
        <v>130.55</v>
      </c>
      <c r="H13" s="246">
        <f t="shared" si="0"/>
        <v>91.87633333333333</v>
      </c>
      <c r="I13" s="246">
        <f t="shared" si="0"/>
        <v>111.21399999999998</v>
      </c>
      <c r="J13" s="246">
        <f t="shared" si="0"/>
        <v>72.06</v>
      </c>
      <c r="K13" s="246">
        <f t="shared" si="0"/>
        <v>98.16211111111112</v>
      </c>
    </row>
    <row r="14" ht="15">
      <c r="A14" s="241"/>
    </row>
    <row r="22" ht="15">
      <c r="C22" s="233"/>
    </row>
  </sheetData>
  <sheetProtection/>
  <mergeCells count="6">
    <mergeCell ref="A4:K4"/>
    <mergeCell ref="A1:K1"/>
    <mergeCell ref="A8:K8"/>
    <mergeCell ref="B2:F2"/>
    <mergeCell ref="G2:K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Исаев Николай Викторович</cp:lastModifiedBy>
  <cp:lastPrinted>2014-10-21T05:15:05Z</cp:lastPrinted>
  <dcterms:created xsi:type="dcterms:W3CDTF">2010-04-06T12:01:25Z</dcterms:created>
  <dcterms:modified xsi:type="dcterms:W3CDTF">2014-10-29T07:39:24Z</dcterms:modified>
  <cp:category/>
  <cp:version/>
  <cp:contentType/>
  <cp:contentStatus/>
</cp:coreProperties>
</file>