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9020" windowHeight="11295" tabRatio="774" activeTab="3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Electricity&amp;Capacity sales" sheetId="5" r:id="rId5"/>
    <sheet name="6. Power purchases" sheetId="6" r:id="rId6"/>
  </sheets>
  <definedNames>
    <definedName name="_xlnm.Print_Area" localSheetId="2">'3. Fuel rates'!$A$1:$Q$50</definedName>
  </definedNames>
  <calcPr fullCalcOnLoad="1"/>
</workbook>
</file>

<file path=xl/sharedStrings.xml><?xml version="1.0" encoding="utf-8"?>
<sst xmlns="http://schemas.openxmlformats.org/spreadsheetml/2006/main" count="307" uniqueCount="98">
  <si>
    <t>январь</t>
  </si>
  <si>
    <t>февраль</t>
  </si>
  <si>
    <t>март</t>
  </si>
  <si>
    <t>на э/энергию, г/кВтч</t>
  </si>
  <si>
    <t>на тепло, кг/Гкал</t>
  </si>
  <si>
    <t>1 квартал 2010</t>
  </si>
  <si>
    <t>1 квартал 2011</t>
  </si>
  <si>
    <t>-</t>
  </si>
  <si>
    <t>446,28 </t>
  </si>
  <si>
    <t>апрель</t>
  </si>
  <si>
    <t>май</t>
  </si>
  <si>
    <t>июнь</t>
  </si>
  <si>
    <t>2 квартал 2010</t>
  </si>
  <si>
    <t>2 квартал 2011</t>
  </si>
  <si>
    <t>1 полугодие 2010</t>
  </si>
  <si>
    <t>1 полугодие 2011</t>
  </si>
  <si>
    <t>Electricity generation, 000' kWh</t>
  </si>
  <si>
    <t>Centralnaya CHPP</t>
  </si>
  <si>
    <t>Pravoberezhnaya CHPP-5</t>
  </si>
  <si>
    <t>Vasileostrovskaya CHPP-7</t>
  </si>
  <si>
    <t>Dubrovskaya CHPP-8</t>
  </si>
  <si>
    <t>Pervomayskaya CHPP-14</t>
  </si>
  <si>
    <t>Avtovskaya CHPP-15</t>
  </si>
  <si>
    <t>Vyborgskaya CHPP-17</t>
  </si>
  <si>
    <t>Severnaya CHPP-21</t>
  </si>
  <si>
    <t>Yuzhnaya CHPP-22</t>
  </si>
  <si>
    <t>Narvskaya HPP-13</t>
  </si>
  <si>
    <t>Vuoksa cascade</t>
  </si>
  <si>
    <t>Ladozhskie HPPs cascade</t>
  </si>
  <si>
    <t>TOTAL - Nevsky branch</t>
  </si>
  <si>
    <t>1Q</t>
  </si>
  <si>
    <t>2Q</t>
  </si>
  <si>
    <t>1H</t>
  </si>
  <si>
    <t>3Q</t>
  </si>
  <si>
    <t>9M</t>
  </si>
  <si>
    <t>July</t>
  </si>
  <si>
    <t>August</t>
  </si>
  <si>
    <t>September</t>
  </si>
  <si>
    <t>Nevsky branch</t>
  </si>
  <si>
    <t>Karelsky branch</t>
  </si>
  <si>
    <t>Petrozavodskaya CHPP</t>
  </si>
  <si>
    <t>Vygskie HPPs cascade</t>
  </si>
  <si>
    <t>Kemskie HPPs cascade</t>
  </si>
  <si>
    <t>Sunskie HPPs cascade</t>
  </si>
  <si>
    <t xml:space="preserve">Malye HPPs cascade </t>
  </si>
  <si>
    <t>Diesel power-plant</t>
  </si>
  <si>
    <t>Kolsky branch</t>
  </si>
  <si>
    <t>Apatitskaya CHPP</t>
  </si>
  <si>
    <t>Niva cascade</t>
  </si>
  <si>
    <t>Paz cascade</t>
  </si>
  <si>
    <t>Tuloma HPPs cascade</t>
  </si>
  <si>
    <t>Serebryanskie HPPs cascade</t>
  </si>
  <si>
    <t>TOTAL - Kolsky branch</t>
  </si>
  <si>
    <t>Murmanskaya CHPP</t>
  </si>
  <si>
    <t>TOTAL - TGC-1 excl. Murm. CHPP</t>
  </si>
  <si>
    <t>TOTAL - TGC-1 incl. Murm. CHPP</t>
  </si>
  <si>
    <t>Thermal - TOTAL</t>
  </si>
  <si>
    <t>Hydro - TOTAL</t>
  </si>
  <si>
    <t>Heat generation, Gcal</t>
  </si>
  <si>
    <t>Boilers</t>
  </si>
  <si>
    <t xml:space="preserve">TOTAL - Karelsky branch </t>
  </si>
  <si>
    <t>Specific consumption of fuel on electricity and heat production</t>
  </si>
  <si>
    <t>3Q 2010</t>
  </si>
  <si>
    <t>9M 2010</t>
  </si>
  <si>
    <t>3Q 2011</t>
  </si>
  <si>
    <t>9M 2011</t>
  </si>
  <si>
    <t>on electricity, g/kWh</t>
  </si>
  <si>
    <t>on heat, kg/Gcal</t>
  </si>
  <si>
    <t>Average for Nevsky branch</t>
  </si>
  <si>
    <t>Average for Karelsky branch</t>
  </si>
  <si>
    <t>Average for Kolsky branch</t>
  </si>
  <si>
    <t>Average for TGC-1</t>
  </si>
  <si>
    <t>Electric capacity utilization factor, %</t>
  </si>
  <si>
    <t>TGC-1 average</t>
  </si>
  <si>
    <t>CHPP</t>
  </si>
  <si>
    <t>HPP</t>
  </si>
  <si>
    <t>CHPP+HPP</t>
  </si>
  <si>
    <t>Electricity and capacity sales</t>
  </si>
  <si>
    <t>9М</t>
  </si>
  <si>
    <t>Electricity sales, '000 kWh</t>
  </si>
  <si>
    <t>Regulated contracts</t>
  </si>
  <si>
    <t>Day-ahead market</t>
  </si>
  <si>
    <t>Balancing market</t>
  </si>
  <si>
    <t>Export</t>
  </si>
  <si>
    <t>Retail</t>
  </si>
  <si>
    <t>TOTAL</t>
  </si>
  <si>
    <t>Regulated contracts*</t>
  </si>
  <si>
    <t>Power delivery contract</t>
  </si>
  <si>
    <t>Forced state generation</t>
  </si>
  <si>
    <t>Competitive Capacity Screening</t>
  </si>
  <si>
    <t>Capacity sales, MW (monthly average)</t>
  </si>
  <si>
    <t>* - incl. long term electricity and capacity contracts (DDM) for HPPs/NPPs (in 2009, 2010) which de facto are equal to regulated contracts</t>
  </si>
  <si>
    <t>Purchases of electricity and capacity</t>
  </si>
  <si>
    <t>Purchases of electricity ('000 kWh)</t>
  </si>
  <si>
    <t>Purchases of capacity (MW, monthly average)</t>
  </si>
  <si>
    <t>HPPs/NPPs</t>
  </si>
  <si>
    <t>Unregulated bilateral electricity contracts</t>
  </si>
  <si>
    <t>Unregulated electricity and capacity contracts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</si>
</sst>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0.0%"/>
    <numFmt numFmtId="172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0"/>
      <name val="Times New Roman"/>
      <family val="1"/>
    </font>
    <font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b/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20" borderId="11" xfId="33" applyFont="1" applyBorder="1" applyAlignment="1">
      <alignment horizontal="left" vertical="center"/>
    </xf>
    <xf numFmtId="0" fontId="7" fillId="20" borderId="12" xfId="33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3" fillId="20" borderId="14" xfId="33" applyFont="1" applyBorder="1" applyAlignment="1">
      <alignment horizontal="left" vertical="center" wrapText="1"/>
    </xf>
    <xf numFmtId="0" fontId="3" fillId="0" borderId="15" xfId="33" applyFont="1" applyFill="1" applyBorder="1" applyAlignment="1">
      <alignment/>
    </xf>
    <xf numFmtId="0" fontId="3" fillId="20" borderId="0" xfId="33" applyFont="1" applyBorder="1" applyAlignment="1">
      <alignment horizontal="right"/>
    </xf>
    <xf numFmtId="0" fontId="3" fillId="20" borderId="16" xfId="33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20" borderId="18" xfId="33" applyFont="1" applyBorder="1" applyAlignment="1">
      <alignment horizontal="left" vertical="center"/>
    </xf>
    <xf numFmtId="3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6" fillId="20" borderId="21" xfId="33" applyFont="1" applyBorder="1" applyAlignment="1">
      <alignment horizontal="left" vertical="center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1" fillId="20" borderId="14" xfId="33" applyFont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1" fillId="20" borderId="12" xfId="33" applyFont="1" applyBorder="1" applyAlignment="1">
      <alignment horizontal="left" vertical="center"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3" fillId="20" borderId="12" xfId="33" applyFont="1" applyBorder="1" applyAlignment="1">
      <alignment horizontal="left" vertical="center" wrapText="1"/>
    </xf>
    <xf numFmtId="0" fontId="13" fillId="0" borderId="28" xfId="0" applyFont="1" applyFill="1" applyBorder="1" applyAlignment="1">
      <alignment wrapText="1"/>
    </xf>
    <xf numFmtId="3" fontId="12" fillId="0" borderId="22" xfId="0" applyNumberFormat="1" applyFont="1" applyFill="1" applyBorder="1" applyAlignment="1">
      <alignment wrapText="1"/>
    </xf>
    <xf numFmtId="3" fontId="12" fillId="0" borderId="23" xfId="0" applyNumberFormat="1" applyFont="1" applyFill="1" applyBorder="1" applyAlignment="1">
      <alignment wrapText="1"/>
    </xf>
    <xf numFmtId="3" fontId="10" fillId="0" borderId="22" xfId="0" applyNumberFormat="1" applyFont="1" applyFill="1" applyBorder="1" applyAlignment="1">
      <alignment wrapText="1"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wrapText="1"/>
    </xf>
    <xf numFmtId="0" fontId="3" fillId="20" borderId="33" xfId="33" applyFont="1" applyBorder="1" applyAlignment="1">
      <alignment horizontal="center" vertical="center"/>
    </xf>
    <xf numFmtId="0" fontId="15" fillId="20" borderId="11" xfId="33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0" fontId="6" fillId="20" borderId="34" xfId="33" applyFont="1" applyBorder="1" applyAlignment="1">
      <alignment horizontal="left" vertical="center"/>
    </xf>
    <xf numFmtId="0" fontId="6" fillId="20" borderId="35" xfId="33" applyFont="1" applyBorder="1" applyAlignment="1">
      <alignment horizontal="left" vertical="center"/>
    </xf>
    <xf numFmtId="0" fontId="6" fillId="20" borderId="36" xfId="33" applyFont="1" applyBorder="1" applyAlignment="1">
      <alignment horizontal="left" vertical="center"/>
    </xf>
    <xf numFmtId="0" fontId="42" fillId="20" borderId="34" xfId="33" applyBorder="1" applyAlignment="1">
      <alignment vertical="center"/>
    </xf>
    <xf numFmtId="0" fontId="42" fillId="20" borderId="35" xfId="33" applyBorder="1" applyAlignment="1">
      <alignment vertical="center"/>
    </xf>
    <xf numFmtId="0" fontId="42" fillId="20" borderId="37" xfId="33" applyBorder="1" applyAlignment="1">
      <alignment vertical="center"/>
    </xf>
    <xf numFmtId="0" fontId="6" fillId="20" borderId="38" xfId="33" applyFont="1" applyBorder="1" applyAlignment="1">
      <alignment horizontal="left" vertical="center"/>
    </xf>
    <xf numFmtId="0" fontId="6" fillId="20" borderId="39" xfId="33" applyFont="1" applyBorder="1" applyAlignment="1">
      <alignment horizontal="left" vertical="center"/>
    </xf>
    <xf numFmtId="3" fontId="10" fillId="0" borderId="32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wrapText="1"/>
    </xf>
    <xf numFmtId="0" fontId="3" fillId="20" borderId="37" xfId="33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wrapText="1"/>
    </xf>
    <xf numFmtId="164" fontId="10" fillId="0" borderId="33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justify" wrapText="1"/>
    </xf>
    <xf numFmtId="0" fontId="10" fillId="0" borderId="19" xfId="0" applyFont="1" applyBorder="1" applyAlignment="1">
      <alignment horizontal="center" vertical="center" wrapText="1"/>
    </xf>
    <xf numFmtId="0" fontId="42" fillId="20" borderId="19" xfId="33" applyBorder="1" applyAlignment="1">
      <alignment/>
    </xf>
    <xf numFmtId="3" fontId="9" fillId="0" borderId="29" xfId="62" applyNumberFormat="1" applyFont="1" applyFill="1" applyBorder="1">
      <alignment/>
      <protection/>
    </xf>
    <xf numFmtId="3" fontId="9" fillId="0" borderId="0" xfId="62" applyNumberFormat="1" applyFont="1" applyFill="1" applyBorder="1">
      <alignment/>
      <protection/>
    </xf>
    <xf numFmtId="3" fontId="9" fillId="0" borderId="22" xfId="62" applyNumberFormat="1" applyFont="1" applyFill="1" applyBorder="1">
      <alignment/>
      <protection/>
    </xf>
    <xf numFmtId="4" fontId="9" fillId="0" borderId="24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34" xfId="62" applyNumberFormat="1" applyFont="1" applyFill="1" applyBorder="1">
      <alignment/>
      <protection/>
    </xf>
    <xf numFmtId="3" fontId="9" fillId="0" borderId="35" xfId="62" applyNumberFormat="1" applyFont="1" applyFill="1" applyBorder="1">
      <alignment/>
      <protection/>
    </xf>
    <xf numFmtId="3" fontId="9" fillId="0" borderId="36" xfId="62" applyNumberFormat="1" applyFont="1" applyFill="1" applyBorder="1">
      <alignment/>
      <protection/>
    </xf>
    <xf numFmtId="3" fontId="1" fillId="0" borderId="16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3" fillId="20" borderId="0" xfId="33" applyNumberFormat="1" applyFont="1" applyBorder="1" applyAlignment="1">
      <alignment/>
    </xf>
    <xf numFmtId="3" fontId="3" fillId="20" borderId="16" xfId="33" applyNumberFormat="1" applyFont="1" applyBorder="1" applyAlignment="1">
      <alignment/>
    </xf>
    <xf numFmtId="2" fontId="9" fillId="0" borderId="41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/>
    </xf>
    <xf numFmtId="0" fontId="42" fillId="20" borderId="34" xfId="33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3" fillId="20" borderId="37" xfId="33" applyFont="1" applyBorder="1" applyAlignment="1">
      <alignment horizontal="center" vertical="center"/>
    </xf>
    <xf numFmtId="0" fontId="3" fillId="20" borderId="16" xfId="33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5" fillId="20" borderId="18" xfId="33" applyFont="1" applyBorder="1" applyAlignment="1">
      <alignment horizontal="center" vertical="center" wrapText="1"/>
    </xf>
    <xf numFmtId="0" fontId="16" fillId="33" borderId="11" xfId="33" applyFont="1" applyFill="1" applyBorder="1" applyAlignment="1">
      <alignment vertical="center"/>
    </xf>
    <xf numFmtId="0" fontId="16" fillId="33" borderId="19" xfId="33" applyFont="1" applyFill="1" applyBorder="1" applyAlignment="1">
      <alignment vertical="center"/>
    </xf>
    <xf numFmtId="0" fontId="16" fillId="33" borderId="44" xfId="33" applyFont="1" applyFill="1" applyBorder="1" applyAlignment="1">
      <alignment vertical="center"/>
    </xf>
    <xf numFmtId="0" fontId="16" fillId="33" borderId="24" xfId="33" applyFont="1" applyFill="1" applyBorder="1" applyAlignment="1">
      <alignment vertical="center"/>
    </xf>
    <xf numFmtId="0" fontId="14" fillId="20" borderId="30" xfId="33" applyFont="1" applyBorder="1" applyAlignment="1">
      <alignment/>
    </xf>
    <xf numFmtId="0" fontId="15" fillId="20" borderId="27" xfId="33" applyFont="1" applyBorder="1" applyAlignment="1">
      <alignment horizontal="center" vertical="center" wrapText="1"/>
    </xf>
    <xf numFmtId="0" fontId="15" fillId="20" borderId="45" xfId="33" applyFont="1" applyBorder="1" applyAlignment="1">
      <alignment horizontal="center" vertical="center" wrapText="1"/>
    </xf>
    <xf numFmtId="0" fontId="16" fillId="33" borderId="0" xfId="33" applyFont="1" applyFill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11" fillId="20" borderId="47" xfId="33" applyFont="1" applyBorder="1" applyAlignment="1">
      <alignment horizontal="left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16" fillId="33" borderId="17" xfId="33" applyFont="1" applyFill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11" fillId="20" borderId="10" xfId="33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11" fillId="20" borderId="49" xfId="33" applyFont="1" applyBorder="1" applyAlignment="1">
      <alignment horizontal="left" vertical="center"/>
    </xf>
    <xf numFmtId="2" fontId="0" fillId="0" borderId="2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50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6" fillId="20" borderId="44" xfId="33" applyFont="1" applyBorder="1" applyAlignment="1">
      <alignment horizontal="left" vertical="center"/>
    </xf>
    <xf numFmtId="2" fontId="0" fillId="0" borderId="24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0" fontId="2" fillId="20" borderId="38" xfId="33" applyFont="1" applyBorder="1" applyAlignment="1">
      <alignment vertical="center"/>
    </xf>
    <xf numFmtId="0" fontId="42" fillId="20" borderId="51" xfId="33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25" fillId="20" borderId="20" xfId="33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vertical="center"/>
    </xf>
    <xf numFmtId="165" fontId="1" fillId="0" borderId="33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5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0" fontId="2" fillId="20" borderId="29" xfId="33" applyFont="1" applyBorder="1" applyAlignment="1">
      <alignment horizontal="center" vertical="center"/>
    </xf>
    <xf numFmtId="0" fontId="42" fillId="20" borderId="39" xfId="33" applyBorder="1" applyAlignment="1">
      <alignment horizontal="center" vertical="center"/>
    </xf>
    <xf numFmtId="0" fontId="2" fillId="20" borderId="34" xfId="33" applyFont="1" applyBorder="1" applyAlignment="1">
      <alignment horizontal="center" vertical="center"/>
    </xf>
    <xf numFmtId="0" fontId="2" fillId="20" borderId="29" xfId="33" applyFont="1" applyBorder="1" applyAlignment="1">
      <alignment horizontal="center" vertical="center"/>
    </xf>
    <xf numFmtId="0" fontId="2" fillId="20" borderId="34" xfId="33" applyFont="1" applyBorder="1" applyAlignment="1">
      <alignment vertical="center"/>
    </xf>
    <xf numFmtId="0" fontId="2" fillId="20" borderId="29" xfId="33" applyFont="1" applyBorder="1" applyAlignment="1">
      <alignment vertical="center"/>
    </xf>
    <xf numFmtId="0" fontId="6" fillId="20" borderId="0" xfId="33" applyFont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9" fillId="0" borderId="0" xfId="62" applyNumberFormat="1" applyFont="1" applyFill="1" applyBorder="1">
      <alignment/>
      <protection/>
    </xf>
    <xf numFmtId="3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62" applyNumberFormat="1" applyFont="1" applyFill="1" applyBorder="1" applyAlignment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3" fontId="9" fillId="0" borderId="0" xfId="62" applyNumberFormat="1" applyFont="1" applyFill="1" applyBorder="1" applyAlignment="1">
      <alignment horizontal="right"/>
      <protection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42" fillId="20" borderId="35" xfId="33" applyFont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0" fontId="2" fillId="20" borderId="34" xfId="33" applyFont="1" applyBorder="1" applyAlignment="1">
      <alignment horizontal="center" vertical="center"/>
    </xf>
    <xf numFmtId="0" fontId="2" fillId="20" borderId="29" xfId="33" applyFont="1" applyBorder="1" applyAlignment="1">
      <alignment horizontal="center" vertical="center"/>
    </xf>
    <xf numFmtId="0" fontId="2" fillId="20" borderId="30" xfId="33" applyFont="1" applyBorder="1" applyAlignment="1">
      <alignment horizontal="center" vertical="center"/>
    </xf>
    <xf numFmtId="0" fontId="2" fillId="20" borderId="16" xfId="33" applyFont="1" applyBorder="1" applyAlignment="1">
      <alignment horizontal="center" vertical="center"/>
    </xf>
    <xf numFmtId="0" fontId="60" fillId="20" borderId="11" xfId="33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2" fillId="20" borderId="11" xfId="33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0" borderId="20" xfId="33" applyFont="1" applyBorder="1" applyAlignment="1">
      <alignment horizontal="center"/>
    </xf>
    <xf numFmtId="0" fontId="2" fillId="20" borderId="18" xfId="33" applyFont="1" applyBorder="1" applyAlignment="1">
      <alignment horizontal="center"/>
    </xf>
    <xf numFmtId="0" fontId="2" fillId="20" borderId="11" xfId="33" applyFont="1" applyBorder="1" applyAlignment="1">
      <alignment horizontal="center" vertical="center"/>
    </xf>
    <xf numFmtId="0" fontId="2" fillId="20" borderId="19" xfId="33" applyFont="1" applyBorder="1" applyAlignment="1">
      <alignment horizontal="center" vertical="center"/>
    </xf>
    <xf numFmtId="0" fontId="2" fillId="20" borderId="20" xfId="33" applyFont="1" applyBorder="1" applyAlignment="1">
      <alignment horizontal="center" vertical="center"/>
    </xf>
    <xf numFmtId="0" fontId="2" fillId="20" borderId="16" xfId="33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2" fillId="20" borderId="35" xfId="33" applyFont="1" applyBorder="1" applyAlignment="1">
      <alignment horizontal="center" vertical="center"/>
    </xf>
    <xf numFmtId="0" fontId="2" fillId="20" borderId="0" xfId="33" applyFont="1" applyBorder="1" applyAlignment="1">
      <alignment horizontal="center" vertical="center"/>
    </xf>
    <xf numFmtId="0" fontId="2" fillId="20" borderId="37" xfId="33" applyFont="1" applyBorder="1" applyAlignment="1">
      <alignment horizontal="center" vertical="center"/>
    </xf>
    <xf numFmtId="0" fontId="2" fillId="20" borderId="33" xfId="33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GridLines="0" zoomScalePageLayoutView="0" workbookViewId="0" topLeftCell="A4">
      <pane xSplit="1" topLeftCell="E1" activePane="topRight" state="frozen"/>
      <selection pane="topLeft" activeCell="A1" sqref="A1"/>
      <selection pane="topRight" activeCell="A25" sqref="A25"/>
    </sheetView>
  </sheetViews>
  <sheetFormatPr defaultColWidth="9.140625" defaultRowHeight="15"/>
  <cols>
    <col min="1" max="1" width="30.28125" style="0" customWidth="1"/>
    <col min="2" max="4" width="12.00390625" style="0" hidden="1" customWidth="1"/>
    <col min="5" max="5" width="13.00390625" style="0" bestFit="1" customWidth="1"/>
    <col min="6" max="6" width="10.8515625" style="0" hidden="1" customWidth="1"/>
    <col min="7" max="7" width="10.28125" style="0" hidden="1" customWidth="1"/>
    <col min="8" max="8" width="11.57421875" style="0" hidden="1" customWidth="1"/>
    <col min="9" max="14" width="11.57421875" style="0" customWidth="1"/>
    <col min="15" max="15" width="12.00390625" style="0" customWidth="1"/>
    <col min="16" max="16" width="12.421875" style="0" hidden="1" customWidth="1"/>
    <col min="17" max="17" width="11.421875" style="0" hidden="1" customWidth="1"/>
    <col min="18" max="18" width="10.57421875" style="0" hidden="1" customWidth="1"/>
    <col min="19" max="19" width="13.57421875" style="0" customWidth="1"/>
    <col min="20" max="20" width="12.8515625" style="0" hidden="1" customWidth="1"/>
    <col min="21" max="21" width="12.00390625" style="0" hidden="1" customWidth="1"/>
    <col min="22" max="22" width="10.57421875" style="0" hidden="1" customWidth="1"/>
    <col min="23" max="23" width="12.28125" style="0" customWidth="1"/>
    <col min="24" max="24" width="13.28125" style="0" customWidth="1"/>
    <col min="25" max="25" width="11.421875" style="0" bestFit="1" customWidth="1"/>
    <col min="26" max="26" width="14.00390625" style="0" customWidth="1"/>
    <col min="27" max="27" width="12.421875" style="0" customWidth="1"/>
    <col min="28" max="28" width="12.7109375" style="0" customWidth="1"/>
    <col min="29" max="29" width="11.140625" style="0" customWidth="1"/>
    <col min="30" max="30" width="12.421875" style="0" bestFit="1" customWidth="1"/>
  </cols>
  <sheetData>
    <row r="1" spans="1:29" ht="21">
      <c r="A1" s="217" t="s">
        <v>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9" ht="21">
      <c r="A2" s="89"/>
      <c r="B2" s="214">
        <v>2010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191">
        <v>2011</v>
      </c>
      <c r="Q2" s="192"/>
      <c r="R2" s="192"/>
      <c r="S2" s="215">
        <v>2011</v>
      </c>
      <c r="T2" s="215"/>
      <c r="U2" s="215"/>
      <c r="V2" s="215"/>
      <c r="W2" s="215"/>
      <c r="X2" s="215"/>
      <c r="Y2" s="215"/>
      <c r="Z2" s="215"/>
      <c r="AA2" s="215"/>
      <c r="AB2" s="215"/>
      <c r="AC2" s="216"/>
    </row>
    <row r="3" spans="1:29" ht="15.75">
      <c r="A3" s="91"/>
      <c r="B3" s="91" t="s">
        <v>0</v>
      </c>
      <c r="C3" s="92" t="s">
        <v>1</v>
      </c>
      <c r="D3" s="92" t="s">
        <v>2</v>
      </c>
      <c r="E3" s="92" t="s">
        <v>30</v>
      </c>
      <c r="F3" s="92" t="s">
        <v>9</v>
      </c>
      <c r="G3" s="92" t="s">
        <v>10</v>
      </c>
      <c r="H3" s="92" t="s">
        <v>11</v>
      </c>
      <c r="I3" s="92" t="s">
        <v>31</v>
      </c>
      <c r="J3" s="92" t="s">
        <v>32</v>
      </c>
      <c r="K3" s="92" t="s">
        <v>35</v>
      </c>
      <c r="L3" s="92" t="s">
        <v>36</v>
      </c>
      <c r="M3" s="92" t="s">
        <v>37</v>
      </c>
      <c r="N3" s="92" t="s">
        <v>33</v>
      </c>
      <c r="O3" s="41" t="s">
        <v>34</v>
      </c>
      <c r="P3" s="91" t="s">
        <v>0</v>
      </c>
      <c r="Q3" s="92" t="s">
        <v>1</v>
      </c>
      <c r="R3" s="92" t="s">
        <v>2</v>
      </c>
      <c r="S3" s="92" t="s">
        <v>30</v>
      </c>
      <c r="T3" s="91" t="s">
        <v>9</v>
      </c>
      <c r="U3" s="92" t="s">
        <v>10</v>
      </c>
      <c r="V3" s="92" t="s">
        <v>11</v>
      </c>
      <c r="W3" s="92" t="s">
        <v>31</v>
      </c>
      <c r="X3" s="92" t="s">
        <v>32</v>
      </c>
      <c r="Y3" s="92" t="s">
        <v>35</v>
      </c>
      <c r="Z3" s="92" t="s">
        <v>36</v>
      </c>
      <c r="AA3" s="92" t="s">
        <v>37</v>
      </c>
      <c r="AB3" s="92" t="s">
        <v>33</v>
      </c>
      <c r="AC3" s="41" t="s">
        <v>34</v>
      </c>
    </row>
    <row r="4" spans="1:24" ht="15.75">
      <c r="A4" s="90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  <c r="S4" s="11"/>
      <c r="T4" s="11"/>
      <c r="U4" s="11"/>
      <c r="V4" s="11"/>
      <c r="W4" s="11"/>
      <c r="X4" s="11"/>
    </row>
    <row r="5" spans="1:30" ht="15">
      <c r="A5" s="45" t="s">
        <v>17</v>
      </c>
      <c r="B5" s="66">
        <v>54298.398</v>
      </c>
      <c r="C5" s="66">
        <v>49440.803</v>
      </c>
      <c r="D5" s="36">
        <v>51681.418</v>
      </c>
      <c r="E5" s="36">
        <f aca="true" t="shared" si="0" ref="E5:E17">B5+C5+D5</f>
        <v>155420.619</v>
      </c>
      <c r="F5" s="66">
        <v>50053.91</v>
      </c>
      <c r="G5" s="66">
        <v>27408.36</v>
      </c>
      <c r="H5" s="36">
        <v>18838.83</v>
      </c>
      <c r="I5" s="36">
        <v>96301.11</v>
      </c>
      <c r="J5" s="36">
        <v>251721.73</v>
      </c>
      <c r="K5" s="36">
        <v>6827.331</v>
      </c>
      <c r="L5" s="36">
        <v>12159.182</v>
      </c>
      <c r="M5" s="36">
        <v>20080.458</v>
      </c>
      <c r="N5" s="36">
        <v>39066.971</v>
      </c>
      <c r="O5" s="37">
        <v>290788.696</v>
      </c>
      <c r="P5" s="66">
        <v>54231.197</v>
      </c>
      <c r="Q5" s="66">
        <v>49249.812</v>
      </c>
      <c r="R5" s="36">
        <v>53020.887</v>
      </c>
      <c r="S5" s="36">
        <v>156501.896</v>
      </c>
      <c r="T5" s="66">
        <v>51184.435</v>
      </c>
      <c r="U5" s="66">
        <v>34378.013999999996</v>
      </c>
      <c r="V5" s="36">
        <v>16203.475</v>
      </c>
      <c r="W5" s="36">
        <v>101765.924</v>
      </c>
      <c r="X5" s="36">
        <v>258267.82</v>
      </c>
      <c r="Y5" s="66">
        <v>13609.817</v>
      </c>
      <c r="Z5" s="66">
        <v>12494.874</v>
      </c>
      <c r="AA5" s="36">
        <v>20685.23</v>
      </c>
      <c r="AB5" s="36">
        <v>46789.921</v>
      </c>
      <c r="AC5" s="37">
        <v>305057.74100000004</v>
      </c>
      <c r="AD5" s="14"/>
    </row>
    <row r="6" spans="1:30" ht="15">
      <c r="A6" s="46" t="s">
        <v>18</v>
      </c>
      <c r="B6" s="67">
        <v>120644.918</v>
      </c>
      <c r="C6" s="24">
        <v>118751.119</v>
      </c>
      <c r="D6" s="24">
        <v>132973.823</v>
      </c>
      <c r="E6" s="24">
        <f t="shared" si="0"/>
        <v>372369.86</v>
      </c>
      <c r="F6" s="67">
        <v>65766.92</v>
      </c>
      <c r="G6" s="24">
        <v>107024.2</v>
      </c>
      <c r="H6" s="24">
        <v>111421.53</v>
      </c>
      <c r="I6" s="24">
        <v>284212.64</v>
      </c>
      <c r="J6" s="24">
        <v>656582.5</v>
      </c>
      <c r="K6" s="24">
        <v>67496.984</v>
      </c>
      <c r="L6" s="24">
        <v>56834.549</v>
      </c>
      <c r="M6" s="24">
        <v>109170.785</v>
      </c>
      <c r="N6" s="24">
        <v>233502.318</v>
      </c>
      <c r="O6" s="25">
        <v>890084.821</v>
      </c>
      <c r="P6" s="67">
        <v>116381.588</v>
      </c>
      <c r="Q6" s="24">
        <v>82562.099</v>
      </c>
      <c r="R6" s="24">
        <v>129750.56</v>
      </c>
      <c r="S6" s="24">
        <v>328694.247</v>
      </c>
      <c r="T6" s="67">
        <v>62507.781</v>
      </c>
      <c r="U6" s="24">
        <v>87894.072</v>
      </c>
      <c r="V6" s="24">
        <v>106585.208</v>
      </c>
      <c r="W6" s="24">
        <v>256987.061</v>
      </c>
      <c r="X6" s="24">
        <v>585681.308</v>
      </c>
      <c r="Y6" s="67">
        <v>103131.611</v>
      </c>
      <c r="Z6" s="24">
        <v>15143.379</v>
      </c>
      <c r="AA6" s="24">
        <v>0</v>
      </c>
      <c r="AB6" s="24">
        <v>118274.99</v>
      </c>
      <c r="AC6" s="25">
        <v>703956.298</v>
      </c>
      <c r="AD6" s="14"/>
    </row>
    <row r="7" spans="1:30" ht="15">
      <c r="A7" s="46" t="s">
        <v>19</v>
      </c>
      <c r="B7" s="67">
        <v>100074.825</v>
      </c>
      <c r="C7" s="67">
        <v>86696.867</v>
      </c>
      <c r="D7" s="24">
        <v>92689.511</v>
      </c>
      <c r="E7" s="24">
        <f t="shared" si="0"/>
        <v>279461.203</v>
      </c>
      <c r="F7" s="67">
        <v>81259.71</v>
      </c>
      <c r="G7" s="67">
        <v>52520.8</v>
      </c>
      <c r="H7" s="24">
        <v>19042.58</v>
      </c>
      <c r="I7" s="24">
        <v>152823.08</v>
      </c>
      <c r="J7" s="24">
        <v>432284.28</v>
      </c>
      <c r="K7" s="24">
        <v>18357.086</v>
      </c>
      <c r="L7" s="24">
        <v>21813.845</v>
      </c>
      <c r="M7" s="24">
        <v>37567.448</v>
      </c>
      <c r="N7" s="24">
        <v>77738.37899999999</v>
      </c>
      <c r="O7" s="25">
        <v>510022.66299999994</v>
      </c>
      <c r="P7" s="67">
        <v>99877.575</v>
      </c>
      <c r="Q7" s="67">
        <v>90076.486</v>
      </c>
      <c r="R7" s="24">
        <v>97195.055</v>
      </c>
      <c r="S7" s="24">
        <v>287149.116</v>
      </c>
      <c r="T7" s="67">
        <v>85013.45</v>
      </c>
      <c r="U7" s="67">
        <v>51114.008</v>
      </c>
      <c r="V7" s="24">
        <v>24961.474</v>
      </c>
      <c r="W7" s="24">
        <v>161088.93199999997</v>
      </c>
      <c r="X7" s="24">
        <v>448238.04799999995</v>
      </c>
      <c r="Y7" s="67">
        <v>18931.164</v>
      </c>
      <c r="Z7" s="67">
        <v>19775.206</v>
      </c>
      <c r="AA7" s="24">
        <v>36232.896</v>
      </c>
      <c r="AB7" s="24">
        <v>74939.266</v>
      </c>
      <c r="AC7" s="25">
        <v>523177.31399999995</v>
      </c>
      <c r="AD7" s="14"/>
    </row>
    <row r="8" spans="1:30" ht="15">
      <c r="A8" s="46" t="s">
        <v>20</v>
      </c>
      <c r="B8" s="67">
        <v>36254.744</v>
      </c>
      <c r="C8" s="67">
        <v>41016.568</v>
      </c>
      <c r="D8" s="24">
        <v>21679.948</v>
      </c>
      <c r="E8" s="24">
        <f t="shared" si="0"/>
        <v>98951.26000000001</v>
      </c>
      <c r="F8" s="67">
        <v>16863.72</v>
      </c>
      <c r="G8" s="67">
        <v>18147.7</v>
      </c>
      <c r="H8" s="24">
        <v>18871.63</v>
      </c>
      <c r="I8" s="24">
        <v>53883.05</v>
      </c>
      <c r="J8" s="24">
        <v>152834.31</v>
      </c>
      <c r="K8" s="24">
        <v>17971.552</v>
      </c>
      <c r="L8" s="24">
        <v>14973.648</v>
      </c>
      <c r="M8" s="24">
        <v>52806.888</v>
      </c>
      <c r="N8" s="24">
        <v>85752.08799999999</v>
      </c>
      <c r="O8" s="25">
        <v>238586.4</v>
      </c>
      <c r="P8" s="67">
        <v>32673.62</v>
      </c>
      <c r="Q8" s="67">
        <v>44930.188</v>
      </c>
      <c r="R8" s="24">
        <v>33807.152</v>
      </c>
      <c r="S8" s="24">
        <v>111410.96</v>
      </c>
      <c r="T8" s="67">
        <v>15780.596</v>
      </c>
      <c r="U8" s="67">
        <v>14734.104</v>
      </c>
      <c r="V8" s="24">
        <v>16200.18</v>
      </c>
      <c r="W8" s="24">
        <v>46714.88</v>
      </c>
      <c r="X8" s="24">
        <v>158125.84</v>
      </c>
      <c r="Y8" s="67">
        <v>14383.408</v>
      </c>
      <c r="Z8" s="67">
        <v>6072.308</v>
      </c>
      <c r="AA8" s="24">
        <v>19021.148</v>
      </c>
      <c r="AB8" s="24">
        <v>39476.864</v>
      </c>
      <c r="AC8" s="25">
        <v>197602.704</v>
      </c>
      <c r="AD8" s="14"/>
    </row>
    <row r="9" spans="1:30" ht="15">
      <c r="A9" s="46" t="s">
        <v>21</v>
      </c>
      <c r="B9" s="67">
        <v>156853.242</v>
      </c>
      <c r="C9" s="67">
        <v>137311.517</v>
      </c>
      <c r="D9" s="24">
        <v>130788.85</v>
      </c>
      <c r="E9" s="24">
        <f t="shared" si="0"/>
        <v>424953.60899999994</v>
      </c>
      <c r="F9" s="67">
        <v>88189.19</v>
      </c>
      <c r="G9" s="67">
        <v>53904.47</v>
      </c>
      <c r="H9" s="24">
        <v>37627.32</v>
      </c>
      <c r="I9" s="24">
        <v>179720.98</v>
      </c>
      <c r="J9" s="24">
        <v>604674.59</v>
      </c>
      <c r="K9" s="24">
        <v>15689.11</v>
      </c>
      <c r="L9" s="24">
        <v>29425.268</v>
      </c>
      <c r="M9" s="24">
        <v>62203.385</v>
      </c>
      <c r="N9" s="24">
        <v>107317.763</v>
      </c>
      <c r="O9" s="25">
        <v>711992.355</v>
      </c>
      <c r="P9" s="67">
        <v>227543.786</v>
      </c>
      <c r="Q9" s="67">
        <v>186138.436</v>
      </c>
      <c r="R9" s="24">
        <v>172126.51</v>
      </c>
      <c r="S9" s="24">
        <v>585808.732</v>
      </c>
      <c r="T9" s="67">
        <v>168401.824</v>
      </c>
      <c r="U9" s="67">
        <v>109290.545</v>
      </c>
      <c r="V9" s="24">
        <v>140981.25</v>
      </c>
      <c r="W9" s="24">
        <v>418673.619</v>
      </c>
      <c r="X9" s="24">
        <v>1004482.351</v>
      </c>
      <c r="Y9" s="67">
        <v>87165.811</v>
      </c>
      <c r="Z9" s="67">
        <v>116650.529</v>
      </c>
      <c r="AA9" s="24">
        <v>90173.128</v>
      </c>
      <c r="AB9" s="24">
        <v>293989.468</v>
      </c>
      <c r="AC9" s="25">
        <v>1298471.8190000001</v>
      </c>
      <c r="AD9" s="14"/>
    </row>
    <row r="10" spans="1:30" ht="15">
      <c r="A10" s="46" t="s">
        <v>22</v>
      </c>
      <c r="B10" s="67">
        <v>191585.643</v>
      </c>
      <c r="C10" s="67">
        <v>182775.64</v>
      </c>
      <c r="D10" s="24">
        <v>184104.43</v>
      </c>
      <c r="E10" s="24">
        <f t="shared" si="0"/>
        <v>558465.713</v>
      </c>
      <c r="F10" s="67">
        <v>142979.15</v>
      </c>
      <c r="G10" s="67">
        <v>86247.19</v>
      </c>
      <c r="H10" s="24">
        <v>47311.06</v>
      </c>
      <c r="I10" s="24">
        <v>276537.41</v>
      </c>
      <c r="J10" s="24">
        <v>835003.12</v>
      </c>
      <c r="K10" s="24">
        <v>45533.094</v>
      </c>
      <c r="L10" s="24">
        <v>38847.082</v>
      </c>
      <c r="M10" s="24">
        <v>68365.103</v>
      </c>
      <c r="N10" s="24">
        <v>152745.279</v>
      </c>
      <c r="O10" s="25">
        <v>987748.3979999999</v>
      </c>
      <c r="P10" s="67">
        <v>209333.965</v>
      </c>
      <c r="Q10" s="67">
        <v>171037.547</v>
      </c>
      <c r="R10" s="24">
        <v>200321.093</v>
      </c>
      <c r="S10" s="24">
        <v>580692.605</v>
      </c>
      <c r="T10" s="67">
        <v>159891.394</v>
      </c>
      <c r="U10" s="67">
        <v>96627.758</v>
      </c>
      <c r="V10" s="24">
        <v>48297.876</v>
      </c>
      <c r="W10" s="24">
        <v>304817.028</v>
      </c>
      <c r="X10" s="24">
        <v>885509.6329999999</v>
      </c>
      <c r="Y10" s="67">
        <v>42183.89</v>
      </c>
      <c r="Z10" s="67">
        <v>31033.179</v>
      </c>
      <c r="AA10" s="24">
        <v>61742.661</v>
      </c>
      <c r="AB10" s="24">
        <v>134959.73</v>
      </c>
      <c r="AC10" s="25">
        <v>1020469.3629999999</v>
      </c>
      <c r="AD10" s="14"/>
    </row>
    <row r="11" spans="1:30" ht="15">
      <c r="A11" s="46" t="s">
        <v>23</v>
      </c>
      <c r="B11" s="67">
        <v>126314.348</v>
      </c>
      <c r="C11" s="67">
        <v>119563.607</v>
      </c>
      <c r="D11" s="24">
        <v>109632.376</v>
      </c>
      <c r="E11" s="24">
        <f t="shared" si="0"/>
        <v>355510.331</v>
      </c>
      <c r="F11" s="67">
        <v>101214.16</v>
      </c>
      <c r="G11" s="67">
        <v>74721.73</v>
      </c>
      <c r="H11" s="24">
        <v>75601.47</v>
      </c>
      <c r="I11" s="24">
        <v>251537.36</v>
      </c>
      <c r="J11" s="24">
        <v>607047.69</v>
      </c>
      <c r="K11" s="24">
        <v>41381.434</v>
      </c>
      <c r="L11" s="24">
        <v>53199.364</v>
      </c>
      <c r="M11" s="24">
        <v>99298.062</v>
      </c>
      <c r="N11" s="24">
        <v>193878.86000000002</v>
      </c>
      <c r="O11" s="25">
        <v>800926.547</v>
      </c>
      <c r="P11" s="67">
        <v>110645.916</v>
      </c>
      <c r="Q11" s="67">
        <v>91763.024</v>
      </c>
      <c r="R11" s="24">
        <v>100403.138</v>
      </c>
      <c r="S11" s="24">
        <v>302812.078</v>
      </c>
      <c r="T11" s="67">
        <v>94538.68</v>
      </c>
      <c r="U11" s="67">
        <v>85006.655</v>
      </c>
      <c r="V11" s="24">
        <v>73326.201</v>
      </c>
      <c r="W11" s="24">
        <v>252871.536</v>
      </c>
      <c r="X11" s="24">
        <v>555683.614</v>
      </c>
      <c r="Y11" s="67">
        <v>43573.412</v>
      </c>
      <c r="Z11" s="67">
        <v>45985.47</v>
      </c>
      <c r="AA11" s="24">
        <v>63132.802</v>
      </c>
      <c r="AB11" s="24">
        <v>152691.684</v>
      </c>
      <c r="AC11" s="25">
        <v>708375.298</v>
      </c>
      <c r="AD11" s="14"/>
    </row>
    <row r="12" spans="1:30" ht="15">
      <c r="A12" s="46" t="s">
        <v>24</v>
      </c>
      <c r="B12" s="67">
        <v>271897.048</v>
      </c>
      <c r="C12" s="67">
        <v>241282.328</v>
      </c>
      <c r="D12" s="24">
        <v>257339.616</v>
      </c>
      <c r="E12" s="24">
        <f t="shared" si="0"/>
        <v>770518.9920000001</v>
      </c>
      <c r="F12" s="67">
        <v>209019.42</v>
      </c>
      <c r="G12" s="67">
        <v>161132.94</v>
      </c>
      <c r="H12" s="24">
        <v>47983.41</v>
      </c>
      <c r="I12" s="24">
        <v>418135.77</v>
      </c>
      <c r="J12" s="24">
        <v>1188654.76</v>
      </c>
      <c r="K12" s="24">
        <v>62790.8</v>
      </c>
      <c r="L12" s="24">
        <v>110231.008</v>
      </c>
      <c r="M12" s="24">
        <v>179474.44</v>
      </c>
      <c r="N12" s="24">
        <v>352496.248</v>
      </c>
      <c r="O12" s="25">
        <v>1541151.008</v>
      </c>
      <c r="P12" s="67">
        <v>267657.68</v>
      </c>
      <c r="Q12" s="67">
        <v>239600.048</v>
      </c>
      <c r="R12" s="24">
        <v>245649.008</v>
      </c>
      <c r="S12" s="24">
        <v>752906.736</v>
      </c>
      <c r="T12" s="67">
        <v>215449.456</v>
      </c>
      <c r="U12" s="67">
        <v>145161.4</v>
      </c>
      <c r="V12" s="24">
        <v>118431.968</v>
      </c>
      <c r="W12" s="24">
        <v>479042.824</v>
      </c>
      <c r="X12" s="24">
        <v>1231949.56</v>
      </c>
      <c r="Y12" s="67">
        <v>115070.024</v>
      </c>
      <c r="Z12" s="67">
        <v>116967.776</v>
      </c>
      <c r="AA12" s="24">
        <v>138850.912</v>
      </c>
      <c r="AB12" s="24">
        <v>370888.712</v>
      </c>
      <c r="AC12" s="25">
        <v>1602838.272</v>
      </c>
      <c r="AD12" s="14"/>
    </row>
    <row r="13" spans="1:30" s="202" customFormat="1" ht="15">
      <c r="A13" s="203" t="s">
        <v>25</v>
      </c>
      <c r="B13" s="195">
        <v>501753.096</v>
      </c>
      <c r="C13" s="195">
        <v>427172.976</v>
      </c>
      <c r="D13" s="194">
        <v>420078.888</v>
      </c>
      <c r="E13" s="194">
        <f t="shared" si="0"/>
        <v>1349004.96</v>
      </c>
      <c r="F13" s="195">
        <v>335665.61</v>
      </c>
      <c r="G13" s="195">
        <v>193211.9</v>
      </c>
      <c r="H13" s="194">
        <v>120210.36</v>
      </c>
      <c r="I13" s="194">
        <v>649087.87</v>
      </c>
      <c r="J13" s="194">
        <v>1998092.83</v>
      </c>
      <c r="K13" s="194">
        <v>102588.384</v>
      </c>
      <c r="L13" s="194">
        <v>206311.152</v>
      </c>
      <c r="M13" s="194">
        <v>282651.096</v>
      </c>
      <c r="N13" s="194">
        <v>591550.632</v>
      </c>
      <c r="O13" s="196">
        <v>2589643.4639999997</v>
      </c>
      <c r="P13" s="195">
        <v>515367.963</v>
      </c>
      <c r="Q13" s="195">
        <v>517867.8</v>
      </c>
      <c r="R13" s="194">
        <v>441373.964</v>
      </c>
      <c r="S13" s="194">
        <f>P13+Q13+R13</f>
        <v>1474609.727</v>
      </c>
      <c r="T13" s="195">
        <v>537988.88</v>
      </c>
      <c r="U13" s="195">
        <v>475210.025</v>
      </c>
      <c r="V13" s="194">
        <v>371514.697</v>
      </c>
      <c r="W13" s="194">
        <v>1384713.602</v>
      </c>
      <c r="X13" s="194">
        <f>S13+W13</f>
        <v>2859323.329</v>
      </c>
      <c r="Y13" s="195">
        <v>300340.299</v>
      </c>
      <c r="Z13" s="195">
        <v>436929.136</v>
      </c>
      <c r="AA13" s="194">
        <v>531403.072</v>
      </c>
      <c r="AB13" s="194">
        <v>1268672.5070000002</v>
      </c>
      <c r="AC13" s="196">
        <v>4127995.836</v>
      </c>
      <c r="AD13" s="14"/>
    </row>
    <row r="14" spans="1:30" ht="15">
      <c r="A14" s="46" t="s">
        <v>26</v>
      </c>
      <c r="B14" s="67">
        <v>65158.439</v>
      </c>
      <c r="C14" s="67">
        <v>56281.144</v>
      </c>
      <c r="D14" s="24">
        <v>62154.684</v>
      </c>
      <c r="E14" s="24">
        <f t="shared" si="0"/>
        <v>183594.267</v>
      </c>
      <c r="F14" s="67">
        <v>60430.51</v>
      </c>
      <c r="G14" s="67">
        <v>94774.32</v>
      </c>
      <c r="H14" s="24">
        <v>61020.85</v>
      </c>
      <c r="I14" s="24">
        <v>216225.68</v>
      </c>
      <c r="J14" s="24">
        <v>399819.95</v>
      </c>
      <c r="K14" s="24">
        <v>69795.663</v>
      </c>
      <c r="L14" s="24">
        <v>62501.041</v>
      </c>
      <c r="M14" s="24">
        <v>61051.189</v>
      </c>
      <c r="N14" s="24">
        <v>193347.89299999998</v>
      </c>
      <c r="O14" s="25">
        <v>593167.843</v>
      </c>
      <c r="P14" s="67">
        <v>62163.383</v>
      </c>
      <c r="Q14" s="67">
        <v>61920.672</v>
      </c>
      <c r="R14" s="24">
        <v>64258.247</v>
      </c>
      <c r="S14" s="24">
        <v>188342.302</v>
      </c>
      <c r="T14" s="67">
        <v>82554.878</v>
      </c>
      <c r="U14" s="67">
        <v>94489.223</v>
      </c>
      <c r="V14" s="24">
        <v>77474.592</v>
      </c>
      <c r="W14" s="24">
        <v>254518.693</v>
      </c>
      <c r="X14" s="24">
        <v>442860.995</v>
      </c>
      <c r="Y14" s="67">
        <v>62354.288</v>
      </c>
      <c r="Z14" s="67">
        <v>53251.699</v>
      </c>
      <c r="AA14" s="24">
        <v>47687.411</v>
      </c>
      <c r="AB14" s="24">
        <v>163293.398</v>
      </c>
      <c r="AC14" s="25">
        <v>606154.3929999999</v>
      </c>
      <c r="AD14" s="14"/>
    </row>
    <row r="15" spans="1:30" ht="15">
      <c r="A15" s="46" t="s">
        <v>27</v>
      </c>
      <c r="B15" s="67">
        <v>98968.257</v>
      </c>
      <c r="C15" s="67">
        <v>88442.187</v>
      </c>
      <c r="D15" s="24">
        <v>97046.579</v>
      </c>
      <c r="E15" s="24">
        <f t="shared" si="0"/>
        <v>284457.02300000004</v>
      </c>
      <c r="F15" s="67">
        <v>95766.24</v>
      </c>
      <c r="G15" s="67">
        <v>100686.73</v>
      </c>
      <c r="H15" s="24">
        <v>97850.17</v>
      </c>
      <c r="I15" s="24">
        <v>294303.14</v>
      </c>
      <c r="J15" s="24">
        <v>578760.16</v>
      </c>
      <c r="K15" s="24">
        <v>101242.378</v>
      </c>
      <c r="L15" s="24">
        <v>95170.944</v>
      </c>
      <c r="M15" s="24">
        <v>104412.17</v>
      </c>
      <c r="N15" s="24">
        <v>300825.49199999997</v>
      </c>
      <c r="O15" s="25">
        <v>879585.6549999999</v>
      </c>
      <c r="P15" s="67">
        <v>83127.464</v>
      </c>
      <c r="Q15" s="67">
        <v>75440.747</v>
      </c>
      <c r="R15" s="24">
        <v>82178.162</v>
      </c>
      <c r="S15" s="24">
        <v>240746.37300000002</v>
      </c>
      <c r="T15" s="67">
        <v>79626.89</v>
      </c>
      <c r="U15" s="67">
        <v>92948.021</v>
      </c>
      <c r="V15" s="24">
        <v>87401.51</v>
      </c>
      <c r="W15" s="24">
        <v>259976.42099999997</v>
      </c>
      <c r="X15" s="24">
        <v>500722.794</v>
      </c>
      <c r="Y15" s="67">
        <v>77921.417</v>
      </c>
      <c r="Z15" s="67">
        <v>75786.331</v>
      </c>
      <c r="AA15" s="24">
        <v>80923.856</v>
      </c>
      <c r="AB15" s="24">
        <v>234631.60400000002</v>
      </c>
      <c r="AC15" s="25">
        <v>735354.398</v>
      </c>
      <c r="AD15" s="14"/>
    </row>
    <row r="16" spans="1:30" ht="15.75" thickBot="1">
      <c r="A16" s="47" t="s">
        <v>28</v>
      </c>
      <c r="B16" s="68">
        <v>140196.887</v>
      </c>
      <c r="C16" s="68">
        <v>125632.40400000001</v>
      </c>
      <c r="D16" s="19">
        <v>137496.342</v>
      </c>
      <c r="E16" s="19">
        <f t="shared" si="0"/>
        <v>403325.633</v>
      </c>
      <c r="F16" s="68">
        <v>150220.65</v>
      </c>
      <c r="G16" s="68">
        <v>153279.55</v>
      </c>
      <c r="H16" s="19">
        <v>161336.46</v>
      </c>
      <c r="I16" s="19">
        <v>464836.66</v>
      </c>
      <c r="J16" s="19">
        <v>868162.29</v>
      </c>
      <c r="K16" s="19">
        <v>145966.454</v>
      </c>
      <c r="L16" s="19">
        <v>102833.543</v>
      </c>
      <c r="M16" s="19">
        <v>81216.083</v>
      </c>
      <c r="N16" s="19">
        <v>330016.08</v>
      </c>
      <c r="O16" s="20">
        <v>1198178.369</v>
      </c>
      <c r="P16" s="68">
        <v>115719.13399999999</v>
      </c>
      <c r="Q16" s="68">
        <v>112972.035</v>
      </c>
      <c r="R16" s="19">
        <v>115689.14</v>
      </c>
      <c r="S16" s="19">
        <v>344380.309</v>
      </c>
      <c r="T16" s="68">
        <v>120341.77499999998</v>
      </c>
      <c r="U16" s="68">
        <v>144521.141</v>
      </c>
      <c r="V16" s="19">
        <v>153920.11299999998</v>
      </c>
      <c r="W16" s="19">
        <v>418783.029</v>
      </c>
      <c r="X16" s="19">
        <v>763163.338</v>
      </c>
      <c r="Y16" s="68">
        <v>123114.035</v>
      </c>
      <c r="Z16" s="68">
        <v>84246.90299999999</v>
      </c>
      <c r="AA16" s="19">
        <v>80533.815</v>
      </c>
      <c r="AB16" s="19">
        <v>287894.753</v>
      </c>
      <c r="AC16" s="20">
        <v>1051058.091</v>
      </c>
      <c r="AD16" s="14"/>
    </row>
    <row r="17" spans="1:30" ht="15.75" thickBot="1">
      <c r="A17" s="3" t="s">
        <v>29</v>
      </c>
      <c r="B17" s="38">
        <f>SUM(B5:B16)</f>
        <v>1863999.8450000002</v>
      </c>
      <c r="C17" s="38">
        <f>SUM(C5:C16)</f>
        <v>1674367.16</v>
      </c>
      <c r="D17" s="38">
        <f>SUM(D5:D16)</f>
        <v>1697666.4649999999</v>
      </c>
      <c r="E17" s="38">
        <f t="shared" si="0"/>
        <v>5236033.47</v>
      </c>
      <c r="F17" s="38">
        <v>1397429.19</v>
      </c>
      <c r="G17" s="38">
        <v>1123059.89</v>
      </c>
      <c r="H17" s="38">
        <v>817115.67</v>
      </c>
      <c r="I17" s="38">
        <v>3337604.75</v>
      </c>
      <c r="J17" s="38">
        <v>8573638.22</v>
      </c>
      <c r="K17" s="38">
        <v>695640.27</v>
      </c>
      <c r="L17" s="38">
        <v>804300.6259999999</v>
      </c>
      <c r="M17" s="38">
        <v>1158297.107</v>
      </c>
      <c r="N17" s="38">
        <v>2658238.003</v>
      </c>
      <c r="O17" s="39">
        <v>11231876.219</v>
      </c>
      <c r="P17" s="38">
        <v>1894723.2679999997</v>
      </c>
      <c r="Q17" s="38">
        <v>1723558.8939999999</v>
      </c>
      <c r="R17" s="38">
        <v>1735772.912</v>
      </c>
      <c r="S17" s="38">
        <v>5354055.080999999</v>
      </c>
      <c r="T17" s="38">
        <f>SUM(T5:T16)</f>
        <v>1673280.0389999996</v>
      </c>
      <c r="U17" s="38">
        <f>SUM(U5:U16)</f>
        <v>1431374.966</v>
      </c>
      <c r="V17" s="38">
        <f>SUM(V5:V16)</f>
        <v>1235298.5439999998</v>
      </c>
      <c r="W17" s="38">
        <v>4339953.549</v>
      </c>
      <c r="X17" s="38">
        <v>9694008.629999999</v>
      </c>
      <c r="Y17" s="38">
        <v>1001779.176</v>
      </c>
      <c r="Z17" s="38">
        <v>1014336.79</v>
      </c>
      <c r="AA17" s="38">
        <v>1170386.9309999999</v>
      </c>
      <c r="AB17" s="38">
        <v>3186502.897</v>
      </c>
      <c r="AC17" s="39">
        <v>12880511.526999999</v>
      </c>
      <c r="AD17" s="14"/>
    </row>
    <row r="18" spans="1:30" ht="15.75">
      <c r="A18" s="1" t="s">
        <v>39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206"/>
      <c r="AD18" s="14"/>
    </row>
    <row r="19" spans="1:30" ht="15">
      <c r="A19" s="18" t="s">
        <v>40</v>
      </c>
      <c r="B19" s="66">
        <v>163368.475</v>
      </c>
      <c r="C19" s="36">
        <v>149383.09</v>
      </c>
      <c r="D19" s="36">
        <v>144336.791</v>
      </c>
      <c r="E19" s="36">
        <f aca="true" t="shared" si="1" ref="E19:E25">B19+C19+D19</f>
        <v>457088.356</v>
      </c>
      <c r="F19" s="66">
        <v>115886.76</v>
      </c>
      <c r="G19" s="36">
        <v>70541.93</v>
      </c>
      <c r="H19" s="36">
        <v>37277.04</v>
      </c>
      <c r="I19" s="36">
        <v>223705.73</v>
      </c>
      <c r="J19" s="36">
        <v>680794.08</v>
      </c>
      <c r="K19" s="36">
        <v>20768.32</v>
      </c>
      <c r="L19" s="36">
        <v>49711.824</v>
      </c>
      <c r="M19" s="36">
        <v>76384.584</v>
      </c>
      <c r="N19" s="36">
        <v>146864.728</v>
      </c>
      <c r="O19" s="37">
        <v>827658.8110000001</v>
      </c>
      <c r="P19" s="66">
        <v>113478.183</v>
      </c>
      <c r="Q19" s="36">
        <v>145036.432</v>
      </c>
      <c r="R19" s="36">
        <v>147096.599</v>
      </c>
      <c r="S19" s="36">
        <v>405611.214</v>
      </c>
      <c r="T19" s="66">
        <v>104968.965</v>
      </c>
      <c r="U19" s="36">
        <v>73921.808</v>
      </c>
      <c r="V19" s="36">
        <v>37411.69</v>
      </c>
      <c r="W19" s="36">
        <v>216302.463</v>
      </c>
      <c r="X19" s="36">
        <v>621913.6769999999</v>
      </c>
      <c r="Y19" s="66">
        <v>21214.992</v>
      </c>
      <c r="Z19" s="36">
        <v>51081.579</v>
      </c>
      <c r="AA19" s="36">
        <v>67465.16</v>
      </c>
      <c r="AB19" s="36">
        <v>139761.731</v>
      </c>
      <c r="AC19" s="37">
        <v>761675.4079999999</v>
      </c>
      <c r="AD19" s="14"/>
    </row>
    <row r="20" spans="1:30" ht="15">
      <c r="A20" s="51" t="s">
        <v>41</v>
      </c>
      <c r="B20" s="67">
        <v>106062.976</v>
      </c>
      <c r="C20" s="67">
        <v>78984.161</v>
      </c>
      <c r="D20" s="24">
        <v>105996.868</v>
      </c>
      <c r="E20" s="24">
        <f t="shared" si="1"/>
        <v>291044.005</v>
      </c>
      <c r="F20" s="67">
        <v>88092.52</v>
      </c>
      <c r="G20" s="67">
        <v>141399.82</v>
      </c>
      <c r="H20" s="24">
        <v>119456.32</v>
      </c>
      <c r="I20" s="24">
        <v>348948.66</v>
      </c>
      <c r="J20" s="24">
        <v>639992.66</v>
      </c>
      <c r="K20" s="24">
        <v>99522.06</v>
      </c>
      <c r="L20" s="24">
        <v>96176.118</v>
      </c>
      <c r="M20" s="24">
        <v>84056.097</v>
      </c>
      <c r="N20" s="24">
        <v>279754.275</v>
      </c>
      <c r="O20" s="25">
        <v>919746.935</v>
      </c>
      <c r="P20" s="67">
        <v>78661.037</v>
      </c>
      <c r="Q20" s="67">
        <v>85249.399</v>
      </c>
      <c r="R20" s="24">
        <v>98990.975</v>
      </c>
      <c r="S20" s="24">
        <v>262901.41099999996</v>
      </c>
      <c r="T20" s="67">
        <v>96351.284</v>
      </c>
      <c r="U20" s="67">
        <v>145213.689</v>
      </c>
      <c r="V20" s="24">
        <v>99463.42</v>
      </c>
      <c r="W20" s="24">
        <v>341028.393</v>
      </c>
      <c r="X20" s="24">
        <v>603929.804</v>
      </c>
      <c r="Y20" s="67">
        <v>92783.477</v>
      </c>
      <c r="Z20" s="67">
        <v>61511.341</v>
      </c>
      <c r="AA20" s="24">
        <v>63248.338</v>
      </c>
      <c r="AB20" s="24">
        <v>217543.15600000002</v>
      </c>
      <c r="AC20" s="25">
        <v>821472.96</v>
      </c>
      <c r="AD20" s="14"/>
    </row>
    <row r="21" spans="1:30" ht="15">
      <c r="A21" s="51" t="s">
        <v>42</v>
      </c>
      <c r="B21" s="67">
        <v>99102.46</v>
      </c>
      <c r="C21" s="67">
        <v>80052.606</v>
      </c>
      <c r="D21" s="24">
        <v>80608.496</v>
      </c>
      <c r="E21" s="24">
        <f t="shared" si="1"/>
        <v>259763.56199999998</v>
      </c>
      <c r="F21" s="67">
        <v>106207.03</v>
      </c>
      <c r="G21" s="67">
        <v>168298.48</v>
      </c>
      <c r="H21" s="24">
        <v>168836.09</v>
      </c>
      <c r="I21" s="24">
        <v>443341.6</v>
      </c>
      <c r="J21" s="24">
        <v>703105.16</v>
      </c>
      <c r="K21" s="24">
        <v>135050.173</v>
      </c>
      <c r="L21" s="24">
        <v>98486.993</v>
      </c>
      <c r="M21" s="24">
        <v>72829.537</v>
      </c>
      <c r="N21" s="24">
        <v>306366.70300000004</v>
      </c>
      <c r="O21" s="25">
        <v>1009471.8629999999</v>
      </c>
      <c r="P21" s="67">
        <v>61084.763</v>
      </c>
      <c r="Q21" s="67">
        <v>64653.618</v>
      </c>
      <c r="R21" s="24">
        <v>58452.547</v>
      </c>
      <c r="S21" s="24">
        <v>184190.92799999999</v>
      </c>
      <c r="T21" s="67">
        <v>101908.76699999999</v>
      </c>
      <c r="U21" s="67">
        <v>136183.689</v>
      </c>
      <c r="V21" s="24">
        <v>89180.24699999999</v>
      </c>
      <c r="W21" s="24">
        <v>327272.703</v>
      </c>
      <c r="X21" s="24">
        <v>511463.63099999994</v>
      </c>
      <c r="Y21" s="67">
        <v>64947.716</v>
      </c>
      <c r="Z21" s="67">
        <v>74115.825</v>
      </c>
      <c r="AA21" s="24">
        <v>85289.584</v>
      </c>
      <c r="AB21" s="24">
        <v>224353.125</v>
      </c>
      <c r="AC21" s="25">
        <v>735816.7559999999</v>
      </c>
      <c r="AD21" s="14"/>
    </row>
    <row r="22" spans="1:30" ht="15">
      <c r="A22" s="51" t="s">
        <v>43</v>
      </c>
      <c r="B22" s="24">
        <v>22819.919</v>
      </c>
      <c r="C22" s="24">
        <v>13055.708000000002</v>
      </c>
      <c r="D22" s="13">
        <v>15651.432</v>
      </c>
      <c r="E22" s="13">
        <f t="shared" si="1"/>
        <v>51527.05900000001</v>
      </c>
      <c r="F22" s="24">
        <v>21526.77</v>
      </c>
      <c r="G22" s="24">
        <v>31106.8</v>
      </c>
      <c r="H22" s="13">
        <v>33117.8</v>
      </c>
      <c r="I22" s="13">
        <v>85751.36</v>
      </c>
      <c r="J22" s="13">
        <v>137278.42</v>
      </c>
      <c r="K22" s="13">
        <v>27445.661999999997</v>
      </c>
      <c r="L22" s="13">
        <v>12936.079000000002</v>
      </c>
      <c r="M22" s="13">
        <v>17425.86</v>
      </c>
      <c r="N22" s="13">
        <v>57807.600999999995</v>
      </c>
      <c r="O22" s="25">
        <v>195086.02</v>
      </c>
      <c r="P22" s="24">
        <v>8328.847</v>
      </c>
      <c r="Q22" s="24">
        <v>11903.045</v>
      </c>
      <c r="R22" s="13">
        <v>7387.395</v>
      </c>
      <c r="S22" s="13">
        <v>27619.287</v>
      </c>
      <c r="T22" s="24">
        <v>16488.039</v>
      </c>
      <c r="U22" s="24">
        <v>34285.123</v>
      </c>
      <c r="V22" s="13">
        <v>27026.446</v>
      </c>
      <c r="W22" s="24">
        <v>77799.608</v>
      </c>
      <c r="X22" s="13">
        <v>105418.89499999999</v>
      </c>
      <c r="Y22" s="24">
        <v>15293.085</v>
      </c>
      <c r="Z22" s="24">
        <v>11343.222</v>
      </c>
      <c r="AA22" s="13">
        <v>12640.376</v>
      </c>
      <c r="AB22" s="24">
        <v>39276.683000000005</v>
      </c>
      <c r="AC22" s="25">
        <v>144695.57799999998</v>
      </c>
      <c r="AD22" s="14"/>
    </row>
    <row r="23" spans="1:30" ht="15">
      <c r="A23" s="51" t="s">
        <v>44</v>
      </c>
      <c r="B23" s="24">
        <v>7619.563</v>
      </c>
      <c r="C23" s="67">
        <v>5329.997</v>
      </c>
      <c r="D23" s="24">
        <v>5393.087</v>
      </c>
      <c r="E23" s="24">
        <f t="shared" si="1"/>
        <v>18342.647</v>
      </c>
      <c r="F23" s="24">
        <v>7242.78</v>
      </c>
      <c r="G23" s="67">
        <v>8462.04</v>
      </c>
      <c r="H23" s="24">
        <v>8318.23</v>
      </c>
      <c r="I23" s="24">
        <v>24023.05</v>
      </c>
      <c r="J23" s="24">
        <v>42365.7</v>
      </c>
      <c r="K23" s="24">
        <v>6632.057</v>
      </c>
      <c r="L23" s="24">
        <v>3674.553</v>
      </c>
      <c r="M23" s="24">
        <v>2392.409</v>
      </c>
      <c r="N23" s="24">
        <v>12699.019</v>
      </c>
      <c r="O23" s="25">
        <v>55064.715</v>
      </c>
      <c r="P23" s="24">
        <v>4046.891</v>
      </c>
      <c r="Q23" s="67">
        <v>3934.24</v>
      </c>
      <c r="R23" s="24">
        <v>4262.385</v>
      </c>
      <c r="S23" s="24">
        <v>12243.516</v>
      </c>
      <c r="T23" s="24">
        <v>5724.101</v>
      </c>
      <c r="U23" s="67">
        <v>8341.159</v>
      </c>
      <c r="V23" s="24">
        <v>6736.14</v>
      </c>
      <c r="W23" s="24">
        <v>20801.399999999998</v>
      </c>
      <c r="X23" s="24">
        <v>33044.916</v>
      </c>
      <c r="Y23" s="24">
        <v>4670.376</v>
      </c>
      <c r="Z23" s="67">
        <v>2830.78</v>
      </c>
      <c r="AA23" s="24">
        <v>3689.568</v>
      </c>
      <c r="AB23" s="24">
        <v>11190.724000000002</v>
      </c>
      <c r="AC23" s="25">
        <v>44235.64</v>
      </c>
      <c r="AD23" s="14"/>
    </row>
    <row r="24" spans="1:30" ht="15.75" thickBot="1">
      <c r="A24" s="193" t="s">
        <v>45</v>
      </c>
      <c r="B24" s="197" t="s">
        <v>7</v>
      </c>
      <c r="C24" s="198" t="s">
        <v>7</v>
      </c>
      <c r="D24" s="197" t="s">
        <v>7</v>
      </c>
      <c r="E24" s="201" t="s">
        <v>7</v>
      </c>
      <c r="F24" s="197" t="s">
        <v>7</v>
      </c>
      <c r="G24" s="200" t="s">
        <v>7</v>
      </c>
      <c r="H24" s="201" t="s">
        <v>7</v>
      </c>
      <c r="I24" s="201" t="s">
        <v>7</v>
      </c>
      <c r="J24" s="197" t="s">
        <v>7</v>
      </c>
      <c r="K24" s="197" t="s">
        <v>7</v>
      </c>
      <c r="L24" s="197" t="s">
        <v>7</v>
      </c>
      <c r="M24" s="24">
        <v>51.072</v>
      </c>
      <c r="N24" s="24">
        <v>51.072</v>
      </c>
      <c r="O24" s="25">
        <v>51.072</v>
      </c>
      <c r="P24" s="197" t="s">
        <v>7</v>
      </c>
      <c r="Q24" s="198" t="s">
        <v>7</v>
      </c>
      <c r="R24" s="197" t="s">
        <v>7</v>
      </c>
      <c r="S24" s="201" t="s">
        <v>7</v>
      </c>
      <c r="T24" s="197" t="s">
        <v>7</v>
      </c>
      <c r="U24" s="198" t="s">
        <v>7</v>
      </c>
      <c r="V24" s="197" t="s">
        <v>7</v>
      </c>
      <c r="W24" s="197" t="s">
        <v>7</v>
      </c>
      <c r="X24" s="197" t="s">
        <v>7</v>
      </c>
      <c r="Y24" s="197" t="s">
        <v>7</v>
      </c>
      <c r="Z24" s="198" t="s">
        <v>7</v>
      </c>
      <c r="AA24" s="197" t="s">
        <v>7</v>
      </c>
      <c r="AB24" s="197" t="s">
        <v>7</v>
      </c>
      <c r="AC24" s="199" t="s">
        <v>7</v>
      </c>
      <c r="AD24" s="14"/>
    </row>
    <row r="25" spans="1:30" ht="15.75" thickBot="1">
      <c r="A25" s="3" t="s">
        <v>60</v>
      </c>
      <c r="B25" s="38">
        <f>SUM(B19:B23)</f>
        <v>398973.39300000004</v>
      </c>
      <c r="C25" s="38">
        <f>SUM(C19:C23)</f>
        <v>326805.5619999999</v>
      </c>
      <c r="D25" s="38">
        <f>SUM(D19:D23)</f>
        <v>351986.67399999994</v>
      </c>
      <c r="E25" s="38">
        <f t="shared" si="1"/>
        <v>1077765.629</v>
      </c>
      <c r="F25" s="38">
        <v>338955.85</v>
      </c>
      <c r="G25" s="38">
        <v>419809.06</v>
      </c>
      <c r="H25" s="38">
        <v>367005.47</v>
      </c>
      <c r="I25" s="38">
        <v>1125770.39</v>
      </c>
      <c r="J25" s="38">
        <v>2203536.02</v>
      </c>
      <c r="K25" s="38">
        <v>289418.272</v>
      </c>
      <c r="L25" s="38">
        <v>260985.56699999998</v>
      </c>
      <c r="M25" s="38">
        <v>253139.55899999998</v>
      </c>
      <c r="N25" s="38">
        <v>803543.398</v>
      </c>
      <c r="O25" s="39">
        <v>3007079.416</v>
      </c>
      <c r="P25" s="38">
        <v>265599.721</v>
      </c>
      <c r="Q25" s="38">
        <v>310776.734</v>
      </c>
      <c r="R25" s="38">
        <v>316189.901</v>
      </c>
      <c r="S25" s="38">
        <v>892566.3560000001</v>
      </c>
      <c r="T25" s="38">
        <v>325441.156</v>
      </c>
      <c r="U25" s="38">
        <v>397945.46800000005</v>
      </c>
      <c r="V25" s="38">
        <v>259817.94299999997</v>
      </c>
      <c r="W25" s="38">
        <v>983204.5669999999</v>
      </c>
      <c r="X25" s="38">
        <f>S25+W25</f>
        <v>1875770.923</v>
      </c>
      <c r="Y25" s="38">
        <v>198909.64599999998</v>
      </c>
      <c r="Z25" s="38">
        <v>200882.747</v>
      </c>
      <c r="AA25" s="38">
        <v>232333.02599999998</v>
      </c>
      <c r="AB25" s="38">
        <v>632125.419</v>
      </c>
      <c r="AC25" s="39">
        <v>2507896.3419999997</v>
      </c>
      <c r="AD25" s="14"/>
    </row>
    <row r="26" spans="1:30" ht="15.75">
      <c r="A26" s="4" t="s">
        <v>46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1"/>
      <c r="Q26" s="71"/>
      <c r="R26" s="71"/>
      <c r="S26" s="71"/>
      <c r="T26" s="71"/>
      <c r="U26" s="71"/>
      <c r="V26" s="71"/>
      <c r="W26" s="71"/>
      <c r="X26" s="204"/>
      <c r="Y26" s="71"/>
      <c r="Z26" s="71"/>
      <c r="AA26" s="71"/>
      <c r="AB26" s="71"/>
      <c r="AC26" s="72"/>
      <c r="AD26" s="14"/>
    </row>
    <row r="27" spans="1:30" ht="15">
      <c r="A27" s="18" t="s">
        <v>47</v>
      </c>
      <c r="B27" s="73">
        <v>61210.446</v>
      </c>
      <c r="C27" s="66">
        <v>59247.698</v>
      </c>
      <c r="D27" s="36">
        <v>57060.126</v>
      </c>
      <c r="E27" s="36">
        <f aca="true" t="shared" si="2" ref="E27:E32">B27+C27+D27</f>
        <v>177518.27</v>
      </c>
      <c r="F27" s="66">
        <v>39592.68</v>
      </c>
      <c r="G27" s="66">
        <v>25851.97</v>
      </c>
      <c r="H27" s="36">
        <v>12642.91</v>
      </c>
      <c r="I27" s="36">
        <v>78087.55</v>
      </c>
      <c r="J27" s="36">
        <v>255605.82</v>
      </c>
      <c r="K27" s="36">
        <v>13175.005</v>
      </c>
      <c r="L27" s="36">
        <v>13640.282</v>
      </c>
      <c r="M27" s="36">
        <v>19354.179</v>
      </c>
      <c r="N27" s="36">
        <v>46169.466</v>
      </c>
      <c r="O27" s="37">
        <v>301775.286</v>
      </c>
      <c r="P27" s="73">
        <v>47733.394</v>
      </c>
      <c r="Q27" s="66">
        <v>60304.511</v>
      </c>
      <c r="R27" s="36">
        <v>51310.982</v>
      </c>
      <c r="S27" s="36">
        <v>159348.887</v>
      </c>
      <c r="T27" s="73">
        <v>38905.683</v>
      </c>
      <c r="U27" s="66">
        <v>31106.76</v>
      </c>
      <c r="V27" s="36">
        <v>13131.134</v>
      </c>
      <c r="W27" s="36">
        <v>83143.577</v>
      </c>
      <c r="X27" s="66">
        <v>242492.46399999998</v>
      </c>
      <c r="Y27" s="66">
        <v>12709.507</v>
      </c>
      <c r="Z27" s="66">
        <v>12701.576</v>
      </c>
      <c r="AA27" s="36">
        <v>16008.144</v>
      </c>
      <c r="AB27" s="36">
        <v>41419.227</v>
      </c>
      <c r="AC27" s="37">
        <v>283911.691</v>
      </c>
      <c r="AD27" s="14"/>
    </row>
    <row r="28" spans="1:30" ht="15">
      <c r="A28" s="51" t="s">
        <v>48</v>
      </c>
      <c r="B28" s="74">
        <v>315955.683</v>
      </c>
      <c r="C28" s="67">
        <v>237199.62</v>
      </c>
      <c r="D28" s="24">
        <v>278167.811</v>
      </c>
      <c r="E28" s="24">
        <f t="shared" si="2"/>
        <v>831323.1140000001</v>
      </c>
      <c r="F28" s="67">
        <v>272048</v>
      </c>
      <c r="G28" s="67">
        <v>291885.11</v>
      </c>
      <c r="H28" s="24">
        <v>306794.07</v>
      </c>
      <c r="I28" s="24">
        <v>870727.19</v>
      </c>
      <c r="J28" s="24">
        <v>1702050.3</v>
      </c>
      <c r="K28" s="24">
        <v>270302.753</v>
      </c>
      <c r="L28" s="24">
        <v>239842.176</v>
      </c>
      <c r="M28" s="24">
        <v>248120.812</v>
      </c>
      <c r="N28" s="24">
        <v>758265.741</v>
      </c>
      <c r="O28" s="25">
        <v>2460316.04</v>
      </c>
      <c r="P28" s="74">
        <v>229742.546</v>
      </c>
      <c r="Q28" s="67">
        <v>210559.017</v>
      </c>
      <c r="R28" s="24">
        <v>267207.374</v>
      </c>
      <c r="S28" s="24">
        <v>707508.9369999999</v>
      </c>
      <c r="T28" s="74">
        <v>263912.734</v>
      </c>
      <c r="U28" s="67">
        <v>272693.491</v>
      </c>
      <c r="V28" s="24">
        <v>256830.85799999998</v>
      </c>
      <c r="W28" s="24">
        <v>793437.083</v>
      </c>
      <c r="X28" s="67">
        <v>1500946.02</v>
      </c>
      <c r="Y28" s="67">
        <v>254575.048</v>
      </c>
      <c r="Z28" s="67">
        <v>249406.569</v>
      </c>
      <c r="AA28" s="24">
        <v>226554.419</v>
      </c>
      <c r="AB28" s="24">
        <v>730536.036</v>
      </c>
      <c r="AC28" s="25">
        <v>2231482.056</v>
      </c>
      <c r="AD28" s="14"/>
    </row>
    <row r="29" spans="1:30" ht="15">
      <c r="A29" s="51" t="s">
        <v>49</v>
      </c>
      <c r="B29" s="74">
        <v>81643.904</v>
      </c>
      <c r="C29" s="67">
        <v>76774.866</v>
      </c>
      <c r="D29" s="24">
        <v>71324.122</v>
      </c>
      <c r="E29" s="24">
        <f t="shared" si="2"/>
        <v>229742.892</v>
      </c>
      <c r="F29" s="67">
        <v>58866.7</v>
      </c>
      <c r="G29" s="67">
        <v>83933.77</v>
      </c>
      <c r="H29" s="24">
        <v>72080.07</v>
      </c>
      <c r="I29" s="24">
        <v>214880.54</v>
      </c>
      <c r="J29" s="24">
        <v>444623.43</v>
      </c>
      <c r="K29" s="24">
        <v>116703.706</v>
      </c>
      <c r="L29" s="24">
        <v>105330.789</v>
      </c>
      <c r="M29" s="24">
        <v>94564.406</v>
      </c>
      <c r="N29" s="24">
        <v>316598.901</v>
      </c>
      <c r="O29" s="25">
        <v>761222.335</v>
      </c>
      <c r="P29" s="74">
        <v>92064.528</v>
      </c>
      <c r="Q29" s="67">
        <v>87374.283</v>
      </c>
      <c r="R29" s="24">
        <v>62044.607</v>
      </c>
      <c r="S29" s="24">
        <v>241483.418</v>
      </c>
      <c r="T29" s="74">
        <v>78280.229</v>
      </c>
      <c r="U29" s="67">
        <v>77968.399</v>
      </c>
      <c r="V29" s="24">
        <v>66385.74</v>
      </c>
      <c r="W29" s="24">
        <v>222634.36800000002</v>
      </c>
      <c r="X29" s="67">
        <v>464117.786</v>
      </c>
      <c r="Y29" s="67">
        <v>83753.551</v>
      </c>
      <c r="Z29" s="67">
        <v>91402.232</v>
      </c>
      <c r="AA29" s="24">
        <v>74486.242</v>
      </c>
      <c r="AB29" s="24">
        <v>249642.025</v>
      </c>
      <c r="AC29" s="25">
        <v>713759.811</v>
      </c>
      <c r="AD29" s="14"/>
    </row>
    <row r="30" spans="1:30" ht="15">
      <c r="A30" s="51" t="s">
        <v>50</v>
      </c>
      <c r="B30" s="74">
        <v>85902.896</v>
      </c>
      <c r="C30" s="67">
        <v>73873.218</v>
      </c>
      <c r="D30" s="24">
        <v>96360.458</v>
      </c>
      <c r="E30" s="24">
        <f t="shared" si="2"/>
        <v>256136.572</v>
      </c>
      <c r="F30" s="67">
        <v>84019.19</v>
      </c>
      <c r="G30" s="67">
        <v>76253.51</v>
      </c>
      <c r="H30" s="24">
        <v>134518.82</v>
      </c>
      <c r="I30" s="24">
        <v>294791.52</v>
      </c>
      <c r="J30" s="24">
        <v>550928.09</v>
      </c>
      <c r="K30" s="24">
        <v>139501.549</v>
      </c>
      <c r="L30" s="24">
        <v>156780.265</v>
      </c>
      <c r="M30" s="24">
        <v>106064.901</v>
      </c>
      <c r="N30" s="24">
        <v>402346.715</v>
      </c>
      <c r="O30" s="25">
        <v>953274.8030000001</v>
      </c>
      <c r="P30" s="74">
        <v>131016.239</v>
      </c>
      <c r="Q30" s="67">
        <v>98248.263</v>
      </c>
      <c r="R30" s="24">
        <v>94236.239</v>
      </c>
      <c r="S30" s="24">
        <v>323500.74100000004</v>
      </c>
      <c r="T30" s="74">
        <v>93282.631</v>
      </c>
      <c r="U30" s="67">
        <v>82181.08</v>
      </c>
      <c r="V30" s="24">
        <v>90433.80399999999</v>
      </c>
      <c r="W30" s="24">
        <v>265897.515</v>
      </c>
      <c r="X30" s="67">
        <v>589398.256</v>
      </c>
      <c r="Y30" s="67">
        <v>100109.739</v>
      </c>
      <c r="Z30" s="67">
        <v>92563.907</v>
      </c>
      <c r="AA30" s="24">
        <v>116715.857</v>
      </c>
      <c r="AB30" s="24">
        <v>309389.503</v>
      </c>
      <c r="AC30" s="25">
        <v>898787.7590000001</v>
      </c>
      <c r="AD30" s="14"/>
    </row>
    <row r="31" spans="1:30" ht="15.75" thickBot="1">
      <c r="A31" s="52" t="s">
        <v>51</v>
      </c>
      <c r="B31" s="75">
        <v>112060.189</v>
      </c>
      <c r="C31" s="68">
        <v>120443.172</v>
      </c>
      <c r="D31" s="19">
        <v>120911.119</v>
      </c>
      <c r="E31" s="19">
        <f t="shared" si="2"/>
        <v>353414.48</v>
      </c>
      <c r="F31" s="68">
        <v>91648.62</v>
      </c>
      <c r="G31" s="68">
        <v>109662</v>
      </c>
      <c r="H31" s="19">
        <v>127707.86</v>
      </c>
      <c r="I31" s="19">
        <v>329018.49</v>
      </c>
      <c r="J31" s="19">
        <v>682432.97</v>
      </c>
      <c r="K31" s="19">
        <v>102691.33</v>
      </c>
      <c r="L31" s="19">
        <v>98508.218</v>
      </c>
      <c r="M31" s="19">
        <v>76352.092</v>
      </c>
      <c r="N31" s="19">
        <v>277551.64</v>
      </c>
      <c r="O31" s="20">
        <v>959984.612</v>
      </c>
      <c r="P31" s="75">
        <v>135697.301</v>
      </c>
      <c r="Q31" s="68">
        <v>91445.662</v>
      </c>
      <c r="R31" s="19">
        <v>117964.171</v>
      </c>
      <c r="S31" s="19">
        <v>345107.13399999996</v>
      </c>
      <c r="T31" s="75">
        <v>130810.105</v>
      </c>
      <c r="U31" s="68">
        <v>132124.706</v>
      </c>
      <c r="V31" s="19">
        <v>202102.79</v>
      </c>
      <c r="W31" s="19">
        <v>465037.601</v>
      </c>
      <c r="X31" s="68">
        <v>810144.735</v>
      </c>
      <c r="Y31" s="68">
        <v>155564.225</v>
      </c>
      <c r="Z31" s="68">
        <v>109462.478</v>
      </c>
      <c r="AA31" s="19">
        <v>104204.86</v>
      </c>
      <c r="AB31" s="19">
        <v>369231.56299999997</v>
      </c>
      <c r="AC31" s="20">
        <v>1179376.298</v>
      </c>
      <c r="AD31" s="14"/>
    </row>
    <row r="32" spans="1:30" ht="15.75" thickBot="1">
      <c r="A32" s="3" t="s">
        <v>52</v>
      </c>
      <c r="B32" s="38">
        <f>SUM(B27:B31)</f>
        <v>656773.118</v>
      </c>
      <c r="C32" s="38">
        <f>SUM(C27:C31)</f>
        <v>567538.5739999999</v>
      </c>
      <c r="D32" s="38">
        <f>SUM(D27:D31)</f>
        <v>623823.6359999999</v>
      </c>
      <c r="E32" s="38">
        <f t="shared" si="2"/>
        <v>1848135.3279999997</v>
      </c>
      <c r="F32" s="38">
        <v>546175.2</v>
      </c>
      <c r="G32" s="38">
        <v>587586.36</v>
      </c>
      <c r="H32" s="38">
        <v>653743.73</v>
      </c>
      <c r="I32" s="38">
        <v>1787505.29</v>
      </c>
      <c r="J32" s="38">
        <v>3635640.61</v>
      </c>
      <c r="K32" s="38">
        <v>642374.343</v>
      </c>
      <c r="L32" s="38">
        <v>614101.73</v>
      </c>
      <c r="M32" s="38">
        <v>544456.39</v>
      </c>
      <c r="N32" s="38">
        <v>1800932.463</v>
      </c>
      <c r="O32" s="39">
        <v>5436573.075999999</v>
      </c>
      <c r="P32" s="38">
        <v>636254.008</v>
      </c>
      <c r="Q32" s="38">
        <v>547931.736</v>
      </c>
      <c r="R32" s="38">
        <v>592763.373</v>
      </c>
      <c r="S32" s="38">
        <v>1776949.117</v>
      </c>
      <c r="T32" s="38">
        <v>605191.382</v>
      </c>
      <c r="U32" s="38">
        <v>596074.436</v>
      </c>
      <c r="V32" s="38">
        <v>628884.326</v>
      </c>
      <c r="W32" s="38">
        <v>1830150.144</v>
      </c>
      <c r="X32" s="205">
        <f>S32+W32</f>
        <v>3607099.261</v>
      </c>
      <c r="Y32" s="38">
        <v>606712.0700000001</v>
      </c>
      <c r="Z32" s="38">
        <v>555536.762</v>
      </c>
      <c r="AA32" s="38">
        <v>537969.522</v>
      </c>
      <c r="AB32" s="38">
        <v>1700218.3539999998</v>
      </c>
      <c r="AC32" s="39">
        <v>5307317.615</v>
      </c>
      <c r="AD32" s="14"/>
    </row>
    <row r="33" spans="1:30" ht="15">
      <c r="A33" s="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14"/>
    </row>
    <row r="34" spans="1:30" ht="15">
      <c r="A34" s="2" t="s">
        <v>53</v>
      </c>
      <c r="B34" s="16">
        <v>6782.239</v>
      </c>
      <c r="C34" s="16">
        <v>6368</v>
      </c>
      <c r="D34" s="16">
        <v>5633</v>
      </c>
      <c r="E34" s="16">
        <f>B34+C34+D34</f>
        <v>18783.239</v>
      </c>
      <c r="F34" s="16">
        <v>3704.021</v>
      </c>
      <c r="G34" s="16">
        <v>0</v>
      </c>
      <c r="H34" s="16">
        <v>0</v>
      </c>
      <c r="I34" s="16">
        <v>3704.021</v>
      </c>
      <c r="J34" s="16">
        <v>22318.021</v>
      </c>
      <c r="K34" s="16">
        <v>0</v>
      </c>
      <c r="L34" s="16">
        <v>0</v>
      </c>
      <c r="M34" s="16">
        <v>0</v>
      </c>
      <c r="N34" s="16">
        <v>0</v>
      </c>
      <c r="O34" s="17">
        <v>22318.021</v>
      </c>
      <c r="P34" s="16">
        <v>6782.239</v>
      </c>
      <c r="Q34" s="16">
        <v>6541.533</v>
      </c>
      <c r="R34" s="16">
        <v>5630.226</v>
      </c>
      <c r="S34" s="16">
        <v>18953.998</v>
      </c>
      <c r="T34" s="16">
        <v>3784.903</v>
      </c>
      <c r="U34" s="16">
        <v>0</v>
      </c>
      <c r="V34" s="16">
        <v>0</v>
      </c>
      <c r="W34" s="16">
        <f>T34</f>
        <v>3784.903</v>
      </c>
      <c r="X34" s="16">
        <v>22738.900999999998</v>
      </c>
      <c r="Y34" s="16">
        <v>0</v>
      </c>
      <c r="Z34" s="16">
        <v>0</v>
      </c>
      <c r="AA34" s="16">
        <v>0</v>
      </c>
      <c r="AB34" s="16">
        <v>0</v>
      </c>
      <c r="AC34" s="17">
        <v>22738.900999999998</v>
      </c>
      <c r="AD34" s="14"/>
    </row>
    <row r="35" spans="1:30" ht="15.75" thickBot="1">
      <c r="A35" s="6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14"/>
    </row>
    <row r="36" spans="1:30" ht="36" customHeight="1" thickBot="1">
      <c r="A36" s="7" t="s">
        <v>54</v>
      </c>
      <c r="B36" s="40">
        <f>B17+B25+B32</f>
        <v>2919746.3560000006</v>
      </c>
      <c r="C36" s="40">
        <f>C17+C25+C32</f>
        <v>2568711.2959999996</v>
      </c>
      <c r="D36" s="40">
        <f>D17+D25+D32</f>
        <v>2673476.7749999994</v>
      </c>
      <c r="E36" s="40">
        <f>SUM(B36:D36)</f>
        <v>8161934.427</v>
      </c>
      <c r="F36" s="40">
        <v>2282560.24</v>
      </c>
      <c r="G36" s="40">
        <v>2130455.3</v>
      </c>
      <c r="H36" s="40">
        <v>1837864.88</v>
      </c>
      <c r="I36" s="40">
        <v>6250880.42</v>
      </c>
      <c r="J36" s="40">
        <v>14412814.85</v>
      </c>
      <c r="K36" s="40">
        <v>1627432.885</v>
      </c>
      <c r="L36" s="40">
        <v>1679387.923</v>
      </c>
      <c r="M36" s="40">
        <v>1955893.0559999999</v>
      </c>
      <c r="N36" s="40">
        <v>5262713.864</v>
      </c>
      <c r="O36" s="53">
        <v>19675528.711000003</v>
      </c>
      <c r="P36" s="40">
        <f aca="true" t="shared" si="3" ref="P36:X36">P17+P25+P32</f>
        <v>2796576.9969999995</v>
      </c>
      <c r="Q36" s="40">
        <f t="shared" si="3"/>
        <v>2582267.364</v>
      </c>
      <c r="R36" s="40">
        <f t="shared" si="3"/>
        <v>2644726.186</v>
      </c>
      <c r="S36" s="40">
        <f t="shared" si="3"/>
        <v>8023570.554</v>
      </c>
      <c r="T36" s="40">
        <f t="shared" si="3"/>
        <v>2603912.5769999996</v>
      </c>
      <c r="U36" s="40">
        <f t="shared" si="3"/>
        <v>2425394.87</v>
      </c>
      <c r="V36" s="40">
        <f t="shared" si="3"/>
        <v>2124000.8129999996</v>
      </c>
      <c r="W36" s="40">
        <f t="shared" si="3"/>
        <v>7153308.26</v>
      </c>
      <c r="X36" s="40">
        <f t="shared" si="3"/>
        <v>15176878.814</v>
      </c>
      <c r="Y36" s="40">
        <v>1807400.892</v>
      </c>
      <c r="Z36" s="40">
        <v>1770756.299</v>
      </c>
      <c r="AA36" s="40">
        <v>1940689.4789999998</v>
      </c>
      <c r="AB36" s="40">
        <v>5518846.67</v>
      </c>
      <c r="AC36" s="53">
        <v>20695725.483999997</v>
      </c>
      <c r="AD36" s="14"/>
    </row>
    <row r="37" spans="1:30" ht="32.25" thickBot="1">
      <c r="A37" s="7" t="s">
        <v>55</v>
      </c>
      <c r="B37" s="35">
        <f>B36+B34</f>
        <v>2926528.5950000007</v>
      </c>
      <c r="C37" s="35">
        <f>C34+C36</f>
        <v>2575079.2959999996</v>
      </c>
      <c r="D37" s="35">
        <f>D34+D36</f>
        <v>2679109.7749999994</v>
      </c>
      <c r="E37" s="35">
        <f>SUM(B37:D37)</f>
        <v>8180717.666</v>
      </c>
      <c r="F37" s="35">
        <v>2286264.2610000004</v>
      </c>
      <c r="G37" s="35">
        <v>2130455.3</v>
      </c>
      <c r="H37" s="35">
        <v>1837864.88</v>
      </c>
      <c r="I37" s="35">
        <v>6254584.441</v>
      </c>
      <c r="J37" s="35">
        <v>14435132.871</v>
      </c>
      <c r="K37" s="35">
        <v>1627432.885</v>
      </c>
      <c r="L37" s="35">
        <v>1679387.923</v>
      </c>
      <c r="M37" s="35">
        <v>1955893.0559999999</v>
      </c>
      <c r="N37" s="35">
        <v>5262713.864</v>
      </c>
      <c r="O37" s="54">
        <v>19697846.732000005</v>
      </c>
      <c r="P37" s="35">
        <f aca="true" t="shared" si="4" ref="P37:X37">P36+P34</f>
        <v>2803359.2359999996</v>
      </c>
      <c r="Q37" s="35">
        <f t="shared" si="4"/>
        <v>2588808.897</v>
      </c>
      <c r="R37" s="35">
        <f t="shared" si="4"/>
        <v>2650356.412</v>
      </c>
      <c r="S37" s="35">
        <f t="shared" si="4"/>
        <v>8042524.551999999</v>
      </c>
      <c r="T37" s="35">
        <f t="shared" si="4"/>
        <v>2607697.4799999995</v>
      </c>
      <c r="U37" s="35">
        <f t="shared" si="4"/>
        <v>2425394.87</v>
      </c>
      <c r="V37" s="35">
        <f t="shared" si="4"/>
        <v>2124000.8129999996</v>
      </c>
      <c r="W37" s="35">
        <f t="shared" si="4"/>
        <v>7157093.163</v>
      </c>
      <c r="X37" s="35">
        <f t="shared" si="4"/>
        <v>15199617.715</v>
      </c>
      <c r="Y37" s="35">
        <v>1807400.892</v>
      </c>
      <c r="Z37" s="35">
        <v>1770756.299</v>
      </c>
      <c r="AA37" s="35">
        <v>1940689.4789999998</v>
      </c>
      <c r="AB37" s="35">
        <v>5518846.67</v>
      </c>
      <c r="AC37" s="54">
        <v>20718464.384999998</v>
      </c>
      <c r="AD37" s="183"/>
    </row>
    <row r="38" spans="1:30" ht="15.75">
      <c r="A38" s="8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14"/>
    </row>
    <row r="39" spans="1:30" ht="15.75">
      <c r="A39" s="9" t="s">
        <v>56</v>
      </c>
      <c r="B39" s="82">
        <f aca="true" t="shared" si="5" ref="B39:I39">SUM(B5:B13)+B19+B27+B34</f>
        <v>1791037.4220000003</v>
      </c>
      <c r="C39" s="82">
        <f t="shared" si="5"/>
        <v>1619010.213</v>
      </c>
      <c r="D39" s="82">
        <f t="shared" si="5"/>
        <v>1607998.777</v>
      </c>
      <c r="E39" s="82">
        <f t="shared" si="5"/>
        <v>5018046.412</v>
      </c>
      <c r="F39" s="82">
        <f t="shared" si="5"/>
        <v>1250195.251</v>
      </c>
      <c r="G39" s="82">
        <f t="shared" si="5"/>
        <v>870713.19</v>
      </c>
      <c r="H39" s="82">
        <f t="shared" si="5"/>
        <v>546828.1400000001</v>
      </c>
      <c r="I39" s="82">
        <f t="shared" si="5"/>
        <v>2667736.571</v>
      </c>
      <c r="J39" s="82">
        <v>7685613.731000001</v>
      </c>
      <c r="K39" s="82">
        <v>412579.10000000003</v>
      </c>
      <c r="L39" s="82">
        <v>607147.204</v>
      </c>
      <c r="M39" s="82">
        <v>1007407.5</v>
      </c>
      <c r="N39" s="82">
        <v>2027133.8039999998</v>
      </c>
      <c r="O39" s="82">
        <v>9712747.542000001</v>
      </c>
      <c r="P39" s="82">
        <f aca="true" t="shared" si="6" ref="P39:AC39">SUM(P5:P13,P19,P27,P34)</f>
        <v>1801707.106</v>
      </c>
      <c r="Q39" s="82">
        <f t="shared" si="6"/>
        <v>1685107.916</v>
      </c>
      <c r="R39" s="82">
        <f t="shared" si="6"/>
        <v>1677685.174</v>
      </c>
      <c r="S39" s="82">
        <f t="shared" si="6"/>
        <v>5164500.195999999</v>
      </c>
      <c r="T39" s="82">
        <f t="shared" si="6"/>
        <v>1538416.0469999998</v>
      </c>
      <c r="U39" s="82">
        <f t="shared" si="6"/>
        <v>1204445.149</v>
      </c>
      <c r="V39" s="82">
        <f t="shared" si="6"/>
        <v>967045.1529999998</v>
      </c>
      <c r="W39" s="82">
        <f t="shared" si="6"/>
        <v>3709906.349</v>
      </c>
      <c r="X39" s="82">
        <f t="shared" si="6"/>
        <v>8874406.545</v>
      </c>
      <c r="Y39" s="82">
        <f t="shared" si="6"/>
        <v>772313.9349999999</v>
      </c>
      <c r="Z39" s="82">
        <f t="shared" si="6"/>
        <v>864835.0120000001</v>
      </c>
      <c r="AA39" s="82">
        <f t="shared" si="6"/>
        <v>1044715.153</v>
      </c>
      <c r="AB39" s="82">
        <f t="shared" si="6"/>
        <v>2681864.1</v>
      </c>
      <c r="AC39" s="82">
        <f t="shared" si="6"/>
        <v>11556270.645</v>
      </c>
      <c r="AD39" s="14"/>
    </row>
    <row r="40" spans="1:30" ht="15.75">
      <c r="A40" s="10" t="s">
        <v>57</v>
      </c>
      <c r="B40" s="83">
        <f aca="true" t="shared" si="7" ref="B40:I40">B37-B39</f>
        <v>1135491.1730000004</v>
      </c>
      <c r="C40" s="83">
        <f t="shared" si="7"/>
        <v>956069.0829999996</v>
      </c>
      <c r="D40" s="83">
        <f t="shared" si="7"/>
        <v>1071110.9979999994</v>
      </c>
      <c r="E40" s="83">
        <f t="shared" si="7"/>
        <v>3162671.2540000007</v>
      </c>
      <c r="F40" s="83">
        <f t="shared" si="7"/>
        <v>1036069.0100000005</v>
      </c>
      <c r="G40" s="83">
        <f t="shared" si="7"/>
        <v>1259742.1099999999</v>
      </c>
      <c r="H40" s="83">
        <f t="shared" si="7"/>
        <v>1291036.7399999998</v>
      </c>
      <c r="I40" s="83">
        <f t="shared" si="7"/>
        <v>3586847.8699999996</v>
      </c>
      <c r="J40" s="83">
        <v>6749519.139999999</v>
      </c>
      <c r="K40" s="83">
        <v>1214853.785</v>
      </c>
      <c r="L40" s="83">
        <v>1072240.719</v>
      </c>
      <c r="M40" s="83">
        <v>948485.556</v>
      </c>
      <c r="N40" s="83">
        <v>3235580.06</v>
      </c>
      <c r="O40" s="83">
        <v>9985099.19</v>
      </c>
      <c r="P40" s="83">
        <f aca="true" t="shared" si="8" ref="P40:AC40">SUM(P14:P16,P20:P23,P28:P31)</f>
        <v>1001652.1329999999</v>
      </c>
      <c r="Q40" s="83">
        <f t="shared" si="8"/>
        <v>903700.9810000001</v>
      </c>
      <c r="R40" s="83">
        <f t="shared" si="8"/>
        <v>972671.242</v>
      </c>
      <c r="S40" s="83">
        <f t="shared" si="8"/>
        <v>2878024.356</v>
      </c>
      <c r="T40" s="83">
        <f t="shared" si="8"/>
        <v>1069281.433</v>
      </c>
      <c r="U40" s="83">
        <f t="shared" si="8"/>
        <v>1220949.7210000001</v>
      </c>
      <c r="V40" s="83">
        <f t="shared" si="8"/>
        <v>1156955.66</v>
      </c>
      <c r="W40" s="83">
        <f t="shared" si="8"/>
        <v>3447186.8140000002</v>
      </c>
      <c r="X40" s="83">
        <f t="shared" si="8"/>
        <v>6325211.170000001</v>
      </c>
      <c r="Y40" s="83">
        <f t="shared" si="8"/>
        <v>1035086.957</v>
      </c>
      <c r="Z40" s="83">
        <f t="shared" si="8"/>
        <v>905921.287</v>
      </c>
      <c r="AA40" s="83">
        <f t="shared" si="8"/>
        <v>895974.3259999999</v>
      </c>
      <c r="AB40" s="83">
        <f t="shared" si="8"/>
        <v>2836982.57</v>
      </c>
      <c r="AC40" s="83">
        <f t="shared" si="8"/>
        <v>9162193.74</v>
      </c>
      <c r="AD40" s="183"/>
    </row>
    <row r="41" spans="15:24" ht="15">
      <c r="O41" s="14"/>
      <c r="T41" s="14"/>
      <c r="U41" s="14"/>
      <c r="V41" s="14"/>
      <c r="W41" s="14"/>
      <c r="X41" s="14"/>
    </row>
    <row r="42" spans="16:25" ht="15">
      <c r="P42" s="207"/>
      <c r="Q42" s="207"/>
      <c r="R42" s="207"/>
      <c r="S42" s="207"/>
      <c r="T42" s="207"/>
      <c r="U42" s="207"/>
      <c r="V42" s="207"/>
      <c r="W42" s="207"/>
      <c r="X42" s="207"/>
      <c r="Y42" s="14"/>
    </row>
    <row r="43" spans="2:24" ht="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7"/>
      <c r="Q43" s="67"/>
      <c r="R43" s="67"/>
      <c r="S43" s="67"/>
      <c r="T43" s="67"/>
      <c r="U43" s="67"/>
      <c r="V43" s="67"/>
      <c r="W43" s="67"/>
      <c r="X43" s="67"/>
    </row>
    <row r="45" ht="15">
      <c r="W45" s="14"/>
    </row>
  </sheetData>
  <sheetProtection/>
  <mergeCells count="3">
    <mergeCell ref="B2:O2"/>
    <mergeCell ref="A1:AC1"/>
    <mergeCell ref="S2:A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ignoredErrors>
    <ignoredError sqref="D25 B39:D39 P39:X40 F39:I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AD9" sqref="AD9"/>
    </sheetView>
  </sheetViews>
  <sheetFormatPr defaultColWidth="9.140625" defaultRowHeight="15"/>
  <cols>
    <col min="1" max="1" width="31.57421875" style="0" bestFit="1" customWidth="1"/>
    <col min="2" max="4" width="10.57421875" style="0" hidden="1" customWidth="1"/>
    <col min="5" max="5" width="10.57421875" style="0" customWidth="1"/>
    <col min="6" max="8" width="10.57421875" style="0" hidden="1" customWidth="1"/>
    <col min="9" max="9" width="10.57421875" style="0" customWidth="1"/>
    <col min="10" max="14" width="10.57421875" style="207" customWidth="1"/>
    <col min="15" max="15" width="10.57421875" style="0" customWidth="1"/>
    <col min="16" max="16" width="11.57421875" style="0" hidden="1" customWidth="1"/>
    <col min="17" max="17" width="11.140625" style="0" hidden="1" customWidth="1"/>
    <col min="18" max="18" width="10.421875" style="0" hidden="1" customWidth="1"/>
    <col min="19" max="19" width="11.7109375" style="0" customWidth="1"/>
    <col min="20" max="20" width="12.140625" style="0" hidden="1" customWidth="1"/>
    <col min="21" max="22" width="11.7109375" style="0" hidden="1" customWidth="1"/>
    <col min="23" max="23" width="11.57421875" style="0" customWidth="1"/>
    <col min="24" max="24" width="11.421875" style="0" customWidth="1"/>
    <col min="25" max="25" width="10.57421875" style="0" customWidth="1"/>
    <col min="27" max="27" width="11.140625" style="0" customWidth="1"/>
    <col min="29" max="29" width="10.7109375" style="0" customWidth="1"/>
    <col min="30" max="30" width="9.8515625" style="0" bestFit="1" customWidth="1"/>
  </cols>
  <sheetData>
    <row r="1" spans="1:29" ht="21">
      <c r="A1" s="217" t="s">
        <v>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9" ht="21">
      <c r="A2" s="89"/>
      <c r="B2" s="191">
        <v>2010</v>
      </c>
      <c r="C2" s="192"/>
      <c r="D2" s="192"/>
      <c r="E2" s="215">
        <v>2010</v>
      </c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189">
        <v>2011</v>
      </c>
      <c r="Q2" s="187"/>
      <c r="R2" s="190"/>
      <c r="S2" s="215">
        <v>2011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5.75">
      <c r="A3" s="91"/>
      <c r="B3" s="91" t="s">
        <v>0</v>
      </c>
      <c r="C3" s="92" t="s">
        <v>1</v>
      </c>
      <c r="D3" s="92" t="s">
        <v>2</v>
      </c>
      <c r="E3" s="92" t="s">
        <v>30</v>
      </c>
      <c r="F3" s="91" t="s">
        <v>9</v>
      </c>
      <c r="G3" s="92" t="s">
        <v>10</v>
      </c>
      <c r="H3" s="92" t="s">
        <v>11</v>
      </c>
      <c r="I3" s="92" t="s">
        <v>31</v>
      </c>
      <c r="J3" s="92" t="s">
        <v>32</v>
      </c>
      <c r="K3" s="92" t="s">
        <v>35</v>
      </c>
      <c r="L3" s="92" t="s">
        <v>36</v>
      </c>
      <c r="M3" s="92" t="s">
        <v>37</v>
      </c>
      <c r="N3" s="92" t="s">
        <v>33</v>
      </c>
      <c r="O3" s="41" t="s">
        <v>34</v>
      </c>
      <c r="P3" s="91" t="s">
        <v>0</v>
      </c>
      <c r="Q3" s="92" t="s">
        <v>1</v>
      </c>
      <c r="R3" s="92" t="s">
        <v>2</v>
      </c>
      <c r="S3" s="92" t="s">
        <v>30</v>
      </c>
      <c r="T3" s="91" t="s">
        <v>9</v>
      </c>
      <c r="U3" s="92" t="s">
        <v>10</v>
      </c>
      <c r="V3" s="92" t="s">
        <v>11</v>
      </c>
      <c r="W3" s="92" t="s">
        <v>31</v>
      </c>
      <c r="X3" s="92" t="s">
        <v>32</v>
      </c>
      <c r="Y3" s="92" t="s">
        <v>35</v>
      </c>
      <c r="Z3" s="92" t="s">
        <v>36</v>
      </c>
      <c r="AA3" s="92" t="s">
        <v>37</v>
      </c>
      <c r="AB3" s="92" t="s">
        <v>33</v>
      </c>
      <c r="AC3" s="41" t="s">
        <v>34</v>
      </c>
    </row>
    <row r="4" spans="1:29" ht="15.75">
      <c r="A4" s="93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5"/>
    </row>
    <row r="5" spans="1:30" ht="15">
      <c r="A5" s="18" t="s">
        <v>17</v>
      </c>
      <c r="B5" s="36">
        <v>457856</v>
      </c>
      <c r="C5" s="36">
        <v>413965</v>
      </c>
      <c r="D5" s="36">
        <v>380970</v>
      </c>
      <c r="E5" s="36">
        <v>1252791</v>
      </c>
      <c r="F5" s="36">
        <v>251615</v>
      </c>
      <c r="G5" s="36">
        <v>120508</v>
      </c>
      <c r="H5" s="36">
        <v>48067</v>
      </c>
      <c r="I5" s="36">
        <v>420190</v>
      </c>
      <c r="J5" s="36">
        <v>1672981</v>
      </c>
      <c r="K5" s="36">
        <v>31314</v>
      </c>
      <c r="L5" s="36">
        <v>47272</v>
      </c>
      <c r="M5" s="36">
        <v>55702</v>
      </c>
      <c r="N5" s="36">
        <v>134288</v>
      </c>
      <c r="O5" s="37">
        <v>1807269</v>
      </c>
      <c r="P5" s="36">
        <v>418157</v>
      </c>
      <c r="Q5" s="36">
        <v>389884</v>
      </c>
      <c r="R5" s="36">
        <v>347169</v>
      </c>
      <c r="S5" s="36">
        <v>1155210</v>
      </c>
      <c r="T5" s="36">
        <v>241070</v>
      </c>
      <c r="U5" s="36">
        <v>120388</v>
      </c>
      <c r="V5" s="36">
        <v>56000</v>
      </c>
      <c r="W5" s="36">
        <v>417457.99999999994</v>
      </c>
      <c r="X5" s="36">
        <v>1572668</v>
      </c>
      <c r="Y5" s="36">
        <v>43791</v>
      </c>
      <c r="Z5" s="36">
        <v>46924</v>
      </c>
      <c r="AA5" s="36">
        <v>68440</v>
      </c>
      <c r="AB5" s="36">
        <v>159155</v>
      </c>
      <c r="AC5" s="37">
        <v>1731823</v>
      </c>
      <c r="AD5" s="14"/>
    </row>
    <row r="6" spans="1:30" ht="15">
      <c r="A6" s="51" t="s">
        <v>18</v>
      </c>
      <c r="B6" s="24">
        <v>394438</v>
      </c>
      <c r="C6" s="24">
        <v>355064</v>
      </c>
      <c r="D6" s="24">
        <v>342238</v>
      </c>
      <c r="E6" s="24">
        <v>1091740</v>
      </c>
      <c r="F6" s="24">
        <v>239947</v>
      </c>
      <c r="G6" s="24">
        <v>145452</v>
      </c>
      <c r="H6" s="24">
        <v>97702</v>
      </c>
      <c r="I6" s="24">
        <v>483101</v>
      </c>
      <c r="J6" s="24">
        <v>1574841</v>
      </c>
      <c r="K6" s="24">
        <v>59213</v>
      </c>
      <c r="L6" s="24">
        <v>37852</v>
      </c>
      <c r="M6" s="24">
        <v>78701</v>
      </c>
      <c r="N6" s="24">
        <v>175766</v>
      </c>
      <c r="O6" s="25">
        <v>1750607</v>
      </c>
      <c r="P6" s="24">
        <v>359115</v>
      </c>
      <c r="Q6" s="24">
        <v>330612</v>
      </c>
      <c r="R6" s="24">
        <v>299051</v>
      </c>
      <c r="S6" s="24">
        <v>988778</v>
      </c>
      <c r="T6" s="24">
        <v>228600</v>
      </c>
      <c r="U6" s="24">
        <v>130773</v>
      </c>
      <c r="V6" s="24">
        <v>72244</v>
      </c>
      <c r="W6" s="24">
        <v>431616.99999999994</v>
      </c>
      <c r="X6" s="24">
        <v>1420395</v>
      </c>
      <c r="Y6" s="24">
        <v>60330</v>
      </c>
      <c r="Z6" s="24">
        <v>52250</v>
      </c>
      <c r="AA6" s="24">
        <v>79553</v>
      </c>
      <c r="AB6" s="24">
        <v>192133</v>
      </c>
      <c r="AC6" s="25">
        <v>1612528</v>
      </c>
      <c r="AD6" s="14"/>
    </row>
    <row r="7" spans="1:30" ht="15">
      <c r="A7" s="51" t="s">
        <v>19</v>
      </c>
      <c r="B7" s="24">
        <v>358614</v>
      </c>
      <c r="C7" s="24">
        <v>318172</v>
      </c>
      <c r="D7" s="24">
        <v>298287</v>
      </c>
      <c r="E7" s="24">
        <v>975073</v>
      </c>
      <c r="F7" s="24">
        <v>198217</v>
      </c>
      <c r="G7" s="24">
        <v>107981</v>
      </c>
      <c r="H7" s="24">
        <v>40105</v>
      </c>
      <c r="I7" s="24">
        <v>346303</v>
      </c>
      <c r="J7" s="24">
        <v>1321376</v>
      </c>
      <c r="K7" s="24">
        <v>39893</v>
      </c>
      <c r="L7" s="24">
        <v>37917</v>
      </c>
      <c r="M7" s="24">
        <v>52496</v>
      </c>
      <c r="N7" s="24">
        <v>130306</v>
      </c>
      <c r="O7" s="25">
        <v>1451682</v>
      </c>
      <c r="P7" s="24">
        <v>322402</v>
      </c>
      <c r="Q7" s="24">
        <v>304174</v>
      </c>
      <c r="R7" s="24">
        <v>275933</v>
      </c>
      <c r="S7" s="24">
        <v>902509</v>
      </c>
      <c r="T7" s="24">
        <v>201801</v>
      </c>
      <c r="U7" s="24">
        <v>105862</v>
      </c>
      <c r="V7" s="24">
        <v>50050</v>
      </c>
      <c r="W7" s="24">
        <v>357713</v>
      </c>
      <c r="X7" s="24">
        <v>1260222</v>
      </c>
      <c r="Y7" s="24">
        <v>40054</v>
      </c>
      <c r="Z7" s="24">
        <v>41582</v>
      </c>
      <c r="AA7" s="24">
        <v>61196</v>
      </c>
      <c r="AB7" s="24">
        <v>142832</v>
      </c>
      <c r="AC7" s="25">
        <v>1403054</v>
      </c>
      <c r="AD7" s="14"/>
    </row>
    <row r="8" spans="1:30" ht="15">
      <c r="A8" s="51" t="s">
        <v>20</v>
      </c>
      <c r="B8" s="24">
        <v>46730</v>
      </c>
      <c r="C8" s="24">
        <v>44349</v>
      </c>
      <c r="D8" s="24">
        <v>37978</v>
      </c>
      <c r="E8" s="24">
        <v>129057</v>
      </c>
      <c r="F8" s="24">
        <v>25257</v>
      </c>
      <c r="G8" s="24">
        <v>14284</v>
      </c>
      <c r="H8" s="24">
        <v>7819</v>
      </c>
      <c r="I8" s="24">
        <v>47360</v>
      </c>
      <c r="J8" s="24">
        <v>176417</v>
      </c>
      <c r="K8" s="24">
        <v>5269</v>
      </c>
      <c r="L8" s="24">
        <v>4765</v>
      </c>
      <c r="M8" s="24">
        <v>8360</v>
      </c>
      <c r="N8" s="24">
        <v>18394</v>
      </c>
      <c r="O8" s="25">
        <v>194811</v>
      </c>
      <c r="P8" s="24">
        <v>39956</v>
      </c>
      <c r="Q8" s="24">
        <v>37707</v>
      </c>
      <c r="R8" s="24">
        <v>31291</v>
      </c>
      <c r="S8" s="24">
        <v>108954</v>
      </c>
      <c r="T8" s="24">
        <v>23924</v>
      </c>
      <c r="U8" s="24">
        <v>11444</v>
      </c>
      <c r="V8" s="24">
        <v>8170.999999999999</v>
      </c>
      <c r="W8" s="24">
        <v>43539</v>
      </c>
      <c r="X8" s="24">
        <v>152493</v>
      </c>
      <c r="Y8" s="24">
        <v>7055</v>
      </c>
      <c r="Z8" s="24">
        <v>4013</v>
      </c>
      <c r="AA8" s="24">
        <v>7846</v>
      </c>
      <c r="AB8" s="24">
        <v>18914</v>
      </c>
      <c r="AC8" s="25">
        <v>171407</v>
      </c>
      <c r="AD8" s="14"/>
    </row>
    <row r="9" spans="1:30" ht="15">
      <c r="A9" s="51" t="s">
        <v>21</v>
      </c>
      <c r="B9" s="24">
        <v>352883</v>
      </c>
      <c r="C9" s="24">
        <v>310668</v>
      </c>
      <c r="D9" s="24">
        <v>300615</v>
      </c>
      <c r="E9" s="24">
        <v>964166</v>
      </c>
      <c r="F9" s="24">
        <v>190809</v>
      </c>
      <c r="G9" s="24">
        <v>103161</v>
      </c>
      <c r="H9" s="24">
        <v>56990</v>
      </c>
      <c r="I9" s="24">
        <v>350960</v>
      </c>
      <c r="J9" s="24">
        <v>1315126</v>
      </c>
      <c r="K9" s="24">
        <v>22817</v>
      </c>
      <c r="L9" s="24">
        <v>44235</v>
      </c>
      <c r="M9" s="24">
        <v>48234</v>
      </c>
      <c r="N9" s="24">
        <v>115286</v>
      </c>
      <c r="O9" s="25">
        <v>1430412</v>
      </c>
      <c r="P9" s="24">
        <v>314216</v>
      </c>
      <c r="Q9" s="24">
        <v>296200</v>
      </c>
      <c r="R9" s="24">
        <v>267672</v>
      </c>
      <c r="S9" s="24">
        <v>878088</v>
      </c>
      <c r="T9" s="24">
        <v>190683</v>
      </c>
      <c r="U9" s="24">
        <v>100685</v>
      </c>
      <c r="V9" s="24">
        <v>43131</v>
      </c>
      <c r="W9" s="24">
        <v>334499</v>
      </c>
      <c r="X9" s="24">
        <v>1212587</v>
      </c>
      <c r="Y9" s="24">
        <v>35193</v>
      </c>
      <c r="Z9" s="24">
        <v>52800</v>
      </c>
      <c r="AA9" s="24">
        <v>67897</v>
      </c>
      <c r="AB9" s="24">
        <v>155890</v>
      </c>
      <c r="AC9" s="25">
        <v>1368477</v>
      </c>
      <c r="AD9" s="14"/>
    </row>
    <row r="10" spans="1:30" ht="15">
      <c r="A10" s="51" t="s">
        <v>22</v>
      </c>
      <c r="B10" s="24">
        <v>645020</v>
      </c>
      <c r="C10" s="24">
        <v>600121</v>
      </c>
      <c r="D10" s="24">
        <v>532949</v>
      </c>
      <c r="E10" s="24">
        <v>1778090</v>
      </c>
      <c r="F10" s="24">
        <v>356343</v>
      </c>
      <c r="G10" s="24">
        <v>188100</v>
      </c>
      <c r="H10" s="24">
        <v>99954</v>
      </c>
      <c r="I10" s="24">
        <v>644397</v>
      </c>
      <c r="J10" s="24">
        <v>2422487</v>
      </c>
      <c r="K10" s="24">
        <v>84256</v>
      </c>
      <c r="L10" s="24">
        <v>61630</v>
      </c>
      <c r="M10" s="24">
        <v>128902</v>
      </c>
      <c r="N10" s="24">
        <v>274788</v>
      </c>
      <c r="O10" s="25">
        <v>2697275</v>
      </c>
      <c r="P10" s="24">
        <v>590759</v>
      </c>
      <c r="Q10" s="24">
        <v>547003</v>
      </c>
      <c r="R10" s="24">
        <v>458902</v>
      </c>
      <c r="S10" s="24">
        <v>1596664</v>
      </c>
      <c r="T10" s="24">
        <v>337590</v>
      </c>
      <c r="U10" s="24">
        <v>200008</v>
      </c>
      <c r="V10" s="24">
        <v>111603</v>
      </c>
      <c r="W10" s="24">
        <v>649200.9999999999</v>
      </c>
      <c r="X10" s="24">
        <v>2245865</v>
      </c>
      <c r="Y10" s="24">
        <v>101155</v>
      </c>
      <c r="Z10" s="24">
        <v>60458</v>
      </c>
      <c r="AA10" s="24">
        <v>116367</v>
      </c>
      <c r="AB10" s="24">
        <v>277980</v>
      </c>
      <c r="AC10" s="25">
        <v>2523845</v>
      </c>
      <c r="AD10" s="14"/>
    </row>
    <row r="11" spans="1:30" ht="15">
      <c r="A11" s="51" t="s">
        <v>23</v>
      </c>
      <c r="B11" s="24">
        <v>239264</v>
      </c>
      <c r="C11" s="24">
        <v>217263</v>
      </c>
      <c r="D11" s="24">
        <v>186513</v>
      </c>
      <c r="E11" s="24">
        <v>643040</v>
      </c>
      <c r="F11" s="24">
        <v>128068</v>
      </c>
      <c r="G11" s="24">
        <v>67197</v>
      </c>
      <c r="H11" s="24">
        <v>47145</v>
      </c>
      <c r="I11" s="24">
        <v>242410</v>
      </c>
      <c r="J11" s="24">
        <v>885450</v>
      </c>
      <c r="K11" s="24">
        <v>23172</v>
      </c>
      <c r="L11" s="24">
        <v>27152</v>
      </c>
      <c r="M11" s="24">
        <v>36171</v>
      </c>
      <c r="N11" s="24">
        <v>86495</v>
      </c>
      <c r="O11" s="25">
        <v>971945</v>
      </c>
      <c r="P11" s="24">
        <v>209461</v>
      </c>
      <c r="Q11" s="24">
        <v>203907</v>
      </c>
      <c r="R11" s="24">
        <v>184115</v>
      </c>
      <c r="S11" s="24">
        <v>597483</v>
      </c>
      <c r="T11" s="24">
        <v>129633.00000000001</v>
      </c>
      <c r="U11" s="24">
        <v>69569</v>
      </c>
      <c r="V11" s="24">
        <v>37942</v>
      </c>
      <c r="W11" s="24">
        <v>237144</v>
      </c>
      <c r="X11" s="24">
        <v>834627</v>
      </c>
      <c r="Y11" s="24">
        <v>23041</v>
      </c>
      <c r="Z11" s="24">
        <v>25771</v>
      </c>
      <c r="AA11" s="24">
        <v>38537</v>
      </c>
      <c r="AB11" s="24">
        <v>87349</v>
      </c>
      <c r="AC11" s="25">
        <v>921976</v>
      </c>
      <c r="AD11" s="14"/>
    </row>
    <row r="12" spans="1:30" ht="15">
      <c r="A12" s="51" t="s">
        <v>24</v>
      </c>
      <c r="B12" s="24">
        <v>440932</v>
      </c>
      <c r="C12" s="24">
        <v>381611</v>
      </c>
      <c r="D12" s="24">
        <v>399221</v>
      </c>
      <c r="E12" s="24">
        <v>1221764</v>
      </c>
      <c r="F12" s="24">
        <v>327529</v>
      </c>
      <c r="G12" s="24">
        <v>222487</v>
      </c>
      <c r="H12" s="24">
        <v>62213</v>
      </c>
      <c r="I12" s="24">
        <v>612229</v>
      </c>
      <c r="J12" s="24">
        <v>1833993</v>
      </c>
      <c r="K12" s="24">
        <v>75763</v>
      </c>
      <c r="L12" s="24">
        <v>129153</v>
      </c>
      <c r="M12" s="24">
        <v>145838</v>
      </c>
      <c r="N12" s="24">
        <v>350754</v>
      </c>
      <c r="O12" s="25">
        <v>2184747</v>
      </c>
      <c r="P12" s="24">
        <v>441732</v>
      </c>
      <c r="Q12" s="24">
        <v>384058</v>
      </c>
      <c r="R12" s="24">
        <v>378382</v>
      </c>
      <c r="S12" s="24">
        <v>1204172</v>
      </c>
      <c r="T12" s="24">
        <v>314074</v>
      </c>
      <c r="U12" s="24">
        <v>196962</v>
      </c>
      <c r="V12" s="24">
        <v>135796</v>
      </c>
      <c r="W12" s="24">
        <v>646832</v>
      </c>
      <c r="X12" s="24">
        <v>1851004</v>
      </c>
      <c r="Y12" s="24">
        <v>108756</v>
      </c>
      <c r="Z12" s="24">
        <v>114238</v>
      </c>
      <c r="AA12" s="24">
        <v>140831</v>
      </c>
      <c r="AB12" s="24">
        <v>363825</v>
      </c>
      <c r="AC12" s="25">
        <v>2214829</v>
      </c>
      <c r="AD12" s="14"/>
    </row>
    <row r="13" spans="1:30" ht="15">
      <c r="A13" s="51" t="s">
        <v>25</v>
      </c>
      <c r="B13" s="24">
        <v>707755</v>
      </c>
      <c r="C13" s="24">
        <v>623881</v>
      </c>
      <c r="D13" s="24">
        <v>584383</v>
      </c>
      <c r="E13" s="24">
        <v>1916019</v>
      </c>
      <c r="F13" s="24">
        <v>411290</v>
      </c>
      <c r="G13" s="24">
        <v>217718</v>
      </c>
      <c r="H13" s="24">
        <v>91886</v>
      </c>
      <c r="I13" s="24">
        <v>720894</v>
      </c>
      <c r="J13" s="24">
        <v>2636913</v>
      </c>
      <c r="K13" s="24">
        <v>65927</v>
      </c>
      <c r="L13" s="24">
        <v>97072</v>
      </c>
      <c r="M13" s="24">
        <v>128051</v>
      </c>
      <c r="N13" s="24">
        <v>291050</v>
      </c>
      <c r="O13" s="25">
        <v>2927963</v>
      </c>
      <c r="P13" s="24">
        <v>611687</v>
      </c>
      <c r="Q13" s="24">
        <v>584864</v>
      </c>
      <c r="R13" s="24">
        <v>545548</v>
      </c>
      <c r="S13" s="24">
        <v>1742099</v>
      </c>
      <c r="T13" s="24">
        <v>377351</v>
      </c>
      <c r="U13" s="24">
        <v>218855</v>
      </c>
      <c r="V13" s="24">
        <v>112627</v>
      </c>
      <c r="W13" s="24">
        <v>708833</v>
      </c>
      <c r="X13" s="24">
        <v>2450932</v>
      </c>
      <c r="Y13" s="24">
        <v>86762</v>
      </c>
      <c r="Z13" s="24">
        <v>112728</v>
      </c>
      <c r="AA13" s="24">
        <v>155991</v>
      </c>
      <c r="AB13" s="24">
        <v>355481</v>
      </c>
      <c r="AC13" s="25">
        <v>2806413</v>
      </c>
      <c r="AD13" s="14"/>
    </row>
    <row r="14" spans="1:30" ht="15.75" thickBot="1">
      <c r="A14" s="52" t="s">
        <v>59</v>
      </c>
      <c r="B14" s="19">
        <v>1001</v>
      </c>
      <c r="C14" s="19">
        <v>761</v>
      </c>
      <c r="D14" s="19">
        <v>748</v>
      </c>
      <c r="E14" s="19">
        <v>2510</v>
      </c>
      <c r="F14" s="19">
        <v>433</v>
      </c>
      <c r="G14" s="19">
        <v>116</v>
      </c>
      <c r="H14" s="19"/>
      <c r="I14" s="19">
        <v>549</v>
      </c>
      <c r="J14" s="19">
        <v>3059</v>
      </c>
      <c r="K14" s="19">
        <v>0</v>
      </c>
      <c r="L14" s="19">
        <v>0</v>
      </c>
      <c r="M14" s="19">
        <v>86</v>
      </c>
      <c r="N14" s="19">
        <v>86</v>
      </c>
      <c r="O14" s="20">
        <v>3145</v>
      </c>
      <c r="P14" s="19">
        <v>837</v>
      </c>
      <c r="Q14" s="19">
        <v>807</v>
      </c>
      <c r="R14" s="19">
        <v>714</v>
      </c>
      <c r="S14" s="19">
        <v>2358</v>
      </c>
      <c r="T14" s="19">
        <v>480</v>
      </c>
      <c r="U14" s="19">
        <v>151</v>
      </c>
      <c r="V14" s="19">
        <v>0</v>
      </c>
      <c r="W14" s="19">
        <v>631</v>
      </c>
      <c r="X14" s="19">
        <v>2989</v>
      </c>
      <c r="Y14" s="19">
        <v>0</v>
      </c>
      <c r="Z14" s="19">
        <v>0</v>
      </c>
      <c r="AA14" s="19">
        <v>102</v>
      </c>
      <c r="AB14" s="19">
        <v>102</v>
      </c>
      <c r="AC14" s="20">
        <v>3091</v>
      </c>
      <c r="AD14" s="14"/>
    </row>
    <row r="15" spans="1:30" ht="15.75" thickBot="1">
      <c r="A15" s="21" t="s">
        <v>29</v>
      </c>
      <c r="B15" s="38">
        <f>SUM(B5:B14)</f>
        <v>3644493</v>
      </c>
      <c r="C15" s="38">
        <f>SUM(C5:C14)</f>
        <v>3265855</v>
      </c>
      <c r="D15" s="38">
        <f>SUM(D5:D14)</f>
        <v>3063902</v>
      </c>
      <c r="E15" s="38">
        <v>9974250</v>
      </c>
      <c r="F15" s="38">
        <v>2129508</v>
      </c>
      <c r="G15" s="38">
        <v>1187004</v>
      </c>
      <c r="H15" s="38">
        <v>551881</v>
      </c>
      <c r="I15" s="38">
        <v>3868393</v>
      </c>
      <c r="J15" s="38">
        <v>13842643</v>
      </c>
      <c r="K15" s="38">
        <v>407624</v>
      </c>
      <c r="L15" s="38">
        <v>487048</v>
      </c>
      <c r="M15" s="38">
        <v>682541</v>
      </c>
      <c r="N15" s="38">
        <v>1577213</v>
      </c>
      <c r="O15" s="39">
        <v>15419856</v>
      </c>
      <c r="P15" s="38">
        <v>3308322</v>
      </c>
      <c r="Q15" s="38">
        <v>3079216</v>
      </c>
      <c r="R15" s="38">
        <v>2788777</v>
      </c>
      <c r="S15" s="38">
        <v>9176315</v>
      </c>
      <c r="T15" s="38">
        <f>SUM(T5:T14)</f>
        <v>2045206</v>
      </c>
      <c r="U15" s="38">
        <f>SUM(U5:U14)</f>
        <v>1154697</v>
      </c>
      <c r="V15" s="38">
        <f>SUM(V5:V14)</f>
        <v>627564</v>
      </c>
      <c r="W15" s="38">
        <f>SUM(W5:W14)</f>
        <v>3827467</v>
      </c>
      <c r="X15" s="38">
        <f>SUM(X5:X14)</f>
        <v>13003782</v>
      </c>
      <c r="Y15" s="38">
        <v>506137</v>
      </c>
      <c r="Z15" s="38">
        <v>510764</v>
      </c>
      <c r="AA15" s="38">
        <v>736760</v>
      </c>
      <c r="AB15" s="38">
        <v>1753661</v>
      </c>
      <c r="AC15" s="39">
        <v>14757443</v>
      </c>
      <c r="AD15" s="14"/>
    </row>
    <row r="16" spans="1:30" ht="15.75">
      <c r="A16" s="4" t="s">
        <v>39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14"/>
    </row>
    <row r="17" spans="1:30" ht="15.75" thickBot="1">
      <c r="A17" s="15" t="s">
        <v>40</v>
      </c>
      <c r="B17" s="16">
        <v>299688</v>
      </c>
      <c r="C17" s="16">
        <v>254645</v>
      </c>
      <c r="D17" s="16">
        <v>234407</v>
      </c>
      <c r="E17" s="16">
        <v>788740</v>
      </c>
      <c r="F17" s="16">
        <v>155839</v>
      </c>
      <c r="G17" s="16">
        <v>95599</v>
      </c>
      <c r="H17" s="16">
        <v>44296</v>
      </c>
      <c r="I17" s="16">
        <v>295734</v>
      </c>
      <c r="J17" s="16">
        <v>1084474</v>
      </c>
      <c r="K17" s="16">
        <v>16579</v>
      </c>
      <c r="L17" s="16">
        <v>38958</v>
      </c>
      <c r="M17" s="16">
        <v>72353</v>
      </c>
      <c r="N17" s="16">
        <v>127890</v>
      </c>
      <c r="O17" s="17">
        <v>1212364</v>
      </c>
      <c r="P17" s="16">
        <v>259342</v>
      </c>
      <c r="Q17" s="16">
        <v>259315</v>
      </c>
      <c r="R17" s="16">
        <v>216187</v>
      </c>
      <c r="S17" s="16">
        <v>734844</v>
      </c>
      <c r="T17" s="16">
        <v>153911</v>
      </c>
      <c r="U17" s="16">
        <v>103059</v>
      </c>
      <c r="V17" s="16">
        <v>44142</v>
      </c>
      <c r="W17" s="16">
        <v>301112</v>
      </c>
      <c r="X17" s="16">
        <v>1035956</v>
      </c>
      <c r="Y17" s="16">
        <v>18144</v>
      </c>
      <c r="Z17" s="16">
        <v>40171</v>
      </c>
      <c r="AA17" s="16">
        <v>53683</v>
      </c>
      <c r="AB17" s="16">
        <v>111998</v>
      </c>
      <c r="AC17" s="17">
        <v>1147954</v>
      </c>
      <c r="AD17" s="14"/>
    </row>
    <row r="18" spans="1:30" ht="15.75" thickBot="1">
      <c r="A18" s="21" t="s">
        <v>60</v>
      </c>
      <c r="B18" s="38">
        <v>299688</v>
      </c>
      <c r="C18" s="38">
        <v>254645</v>
      </c>
      <c r="D18" s="38">
        <v>234407</v>
      </c>
      <c r="E18" s="38">
        <v>788740</v>
      </c>
      <c r="F18" s="38">
        <v>155839</v>
      </c>
      <c r="G18" s="38">
        <v>95599</v>
      </c>
      <c r="H18" s="38">
        <v>44296</v>
      </c>
      <c r="I18" s="38">
        <v>295734</v>
      </c>
      <c r="J18" s="38">
        <v>1084474</v>
      </c>
      <c r="K18" s="38">
        <v>16579</v>
      </c>
      <c r="L18" s="38">
        <v>38958</v>
      </c>
      <c r="M18" s="38">
        <v>72353</v>
      </c>
      <c r="N18" s="38">
        <v>127890</v>
      </c>
      <c r="O18" s="39">
        <v>1212364</v>
      </c>
      <c r="P18" s="38">
        <v>259342</v>
      </c>
      <c r="Q18" s="38">
        <v>259315</v>
      </c>
      <c r="R18" s="38">
        <v>216187</v>
      </c>
      <c r="S18" s="38">
        <v>734844</v>
      </c>
      <c r="T18" s="38">
        <v>153911</v>
      </c>
      <c r="U18" s="38">
        <v>103059</v>
      </c>
      <c r="V18" s="38">
        <v>44142</v>
      </c>
      <c r="W18" s="38">
        <v>301112</v>
      </c>
      <c r="X18" s="38">
        <v>1035956</v>
      </c>
      <c r="Y18" s="38">
        <v>18144</v>
      </c>
      <c r="Z18" s="38">
        <v>40171</v>
      </c>
      <c r="AA18" s="38">
        <v>53683</v>
      </c>
      <c r="AB18" s="38">
        <v>111998</v>
      </c>
      <c r="AC18" s="39">
        <v>1147954</v>
      </c>
      <c r="AD18" s="14"/>
    </row>
    <row r="19" spans="1:30" ht="15.75">
      <c r="A19" s="4" t="s">
        <v>46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14"/>
    </row>
    <row r="20" spans="1:30" ht="15">
      <c r="A20" s="45" t="s">
        <v>47</v>
      </c>
      <c r="B20" s="36">
        <v>182859</v>
      </c>
      <c r="C20" s="36">
        <v>164498</v>
      </c>
      <c r="D20" s="36">
        <v>159108</v>
      </c>
      <c r="E20" s="36">
        <v>506465</v>
      </c>
      <c r="F20" s="36">
        <v>113233</v>
      </c>
      <c r="G20" s="36">
        <v>77948</v>
      </c>
      <c r="H20" s="36">
        <v>38812</v>
      </c>
      <c r="I20" s="36">
        <v>229993</v>
      </c>
      <c r="J20" s="36">
        <v>736458</v>
      </c>
      <c r="K20" s="36">
        <v>32684</v>
      </c>
      <c r="L20" s="36">
        <v>33074</v>
      </c>
      <c r="M20" s="36">
        <v>71305</v>
      </c>
      <c r="N20" s="36">
        <v>137063</v>
      </c>
      <c r="O20" s="37">
        <v>873521</v>
      </c>
      <c r="P20" s="36">
        <v>165208</v>
      </c>
      <c r="Q20" s="36">
        <v>170181</v>
      </c>
      <c r="R20" s="36">
        <v>137115</v>
      </c>
      <c r="S20" s="36">
        <v>472504</v>
      </c>
      <c r="T20" s="36">
        <v>108430</v>
      </c>
      <c r="U20" s="36">
        <v>86546</v>
      </c>
      <c r="V20" s="36">
        <v>33399</v>
      </c>
      <c r="W20" s="36">
        <v>228375</v>
      </c>
      <c r="X20" s="36">
        <v>700879</v>
      </c>
      <c r="Y20" s="36">
        <v>30256</v>
      </c>
      <c r="Z20" s="36">
        <v>32948</v>
      </c>
      <c r="AA20" s="36">
        <v>51630</v>
      </c>
      <c r="AB20" s="36">
        <v>114834</v>
      </c>
      <c r="AC20" s="37">
        <v>815713</v>
      </c>
      <c r="AD20" s="14"/>
    </row>
    <row r="21" spans="1:30" ht="15.75" thickBot="1">
      <c r="A21" s="47" t="s">
        <v>59</v>
      </c>
      <c r="B21" s="19">
        <v>4903.94</v>
      </c>
      <c r="C21" s="19">
        <v>4609.575</v>
      </c>
      <c r="D21" s="19">
        <v>4228.53</v>
      </c>
      <c r="E21" s="19">
        <v>13742.044999999998</v>
      </c>
      <c r="F21" s="19">
        <v>3397.52</v>
      </c>
      <c r="G21" s="19">
        <v>2469.64</v>
      </c>
      <c r="H21" s="19">
        <v>1618.28</v>
      </c>
      <c r="I21" s="19">
        <v>7485.44</v>
      </c>
      <c r="J21" s="19">
        <v>21227.49</v>
      </c>
      <c r="K21" s="19">
        <v>716.75</v>
      </c>
      <c r="L21" s="19">
        <v>727.58</v>
      </c>
      <c r="M21" s="19">
        <v>2169.26</v>
      </c>
      <c r="N21" s="19">
        <v>3613.59</v>
      </c>
      <c r="O21" s="20">
        <v>24841.074999999997</v>
      </c>
      <c r="P21" s="19">
        <v>1932.18</v>
      </c>
      <c r="Q21" s="19">
        <v>1800.96</v>
      </c>
      <c r="R21" s="19">
        <v>1700.39</v>
      </c>
      <c r="S21" s="19">
        <v>5433.530000000001</v>
      </c>
      <c r="T21" s="19">
        <v>1246.31</v>
      </c>
      <c r="U21" s="19">
        <v>1082.34</v>
      </c>
      <c r="V21" s="19">
        <v>543.13</v>
      </c>
      <c r="W21" s="19">
        <v>2871.7799999999997</v>
      </c>
      <c r="X21" s="19">
        <v>8305.310000000001</v>
      </c>
      <c r="Y21" s="19">
        <v>355.38</v>
      </c>
      <c r="Z21" s="19">
        <v>394.68</v>
      </c>
      <c r="AA21" s="19">
        <v>402.2</v>
      </c>
      <c r="AB21" s="19">
        <v>1152.26</v>
      </c>
      <c r="AC21" s="20">
        <v>9457.570000000002</v>
      </c>
      <c r="AD21" s="14"/>
    </row>
    <row r="22" spans="1:30" ht="15.75" thickBot="1">
      <c r="A22" s="26" t="s">
        <v>52</v>
      </c>
      <c r="B22" s="38">
        <v>187762.94</v>
      </c>
      <c r="C22" s="38">
        <v>169107.575</v>
      </c>
      <c r="D22" s="38">
        <v>163336.53</v>
      </c>
      <c r="E22" s="38">
        <v>520207.045</v>
      </c>
      <c r="F22" s="38">
        <v>116630.52</v>
      </c>
      <c r="G22" s="38">
        <v>80417.64</v>
      </c>
      <c r="H22" s="38">
        <v>40430.28</v>
      </c>
      <c r="I22" s="38">
        <v>237478.44</v>
      </c>
      <c r="J22" s="38">
        <v>757685.49</v>
      </c>
      <c r="K22" s="38">
        <v>33400.75</v>
      </c>
      <c r="L22" s="38">
        <v>33801.58</v>
      </c>
      <c r="M22" s="38">
        <v>73474.26</v>
      </c>
      <c r="N22" s="38">
        <v>140676.59</v>
      </c>
      <c r="O22" s="39">
        <v>898362.075</v>
      </c>
      <c r="P22" s="38">
        <v>167140.18</v>
      </c>
      <c r="Q22" s="38">
        <v>171981.96</v>
      </c>
      <c r="R22" s="38">
        <v>138815.39</v>
      </c>
      <c r="S22" s="38">
        <v>477937.53</v>
      </c>
      <c r="T22" s="38">
        <v>109676.31</v>
      </c>
      <c r="U22" s="38">
        <v>87628.34</v>
      </c>
      <c r="V22" s="38">
        <v>33942.13</v>
      </c>
      <c r="W22" s="38">
        <v>231246.78</v>
      </c>
      <c r="X22" s="38">
        <v>709184.31</v>
      </c>
      <c r="Y22" s="38">
        <v>30611.38</v>
      </c>
      <c r="Z22" s="38">
        <v>33342.68</v>
      </c>
      <c r="AA22" s="38">
        <v>52032.2</v>
      </c>
      <c r="AB22" s="38">
        <v>115986.26</v>
      </c>
      <c r="AC22" s="39">
        <v>825170.57</v>
      </c>
      <c r="AD22" s="14"/>
    </row>
    <row r="23" spans="1:30" ht="15">
      <c r="A23" s="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14"/>
    </row>
    <row r="24" spans="1:30" ht="15">
      <c r="A24" s="2" t="s">
        <v>53</v>
      </c>
      <c r="B24" s="16">
        <v>330278</v>
      </c>
      <c r="C24" s="16">
        <v>288504</v>
      </c>
      <c r="D24" s="16">
        <v>284236</v>
      </c>
      <c r="E24" s="16">
        <v>903018</v>
      </c>
      <c r="F24" s="16">
        <v>216000</v>
      </c>
      <c r="G24" s="16">
        <v>179295</v>
      </c>
      <c r="H24" s="16">
        <v>68492</v>
      </c>
      <c r="I24" s="16">
        <v>463787</v>
      </c>
      <c r="J24" s="16">
        <v>1366805</v>
      </c>
      <c r="K24" s="16">
        <v>34874</v>
      </c>
      <c r="L24" s="16">
        <v>33843</v>
      </c>
      <c r="M24" s="16">
        <v>16354</v>
      </c>
      <c r="N24" s="16">
        <v>232257</v>
      </c>
      <c r="O24" s="17">
        <v>1599062</v>
      </c>
      <c r="P24" s="16">
        <v>332996</v>
      </c>
      <c r="Q24" s="16">
        <v>317938</v>
      </c>
      <c r="R24" s="16">
        <v>267813</v>
      </c>
      <c r="S24" s="16">
        <v>918747</v>
      </c>
      <c r="T24" s="16">
        <v>224762</v>
      </c>
      <c r="U24" s="16">
        <v>188929</v>
      </c>
      <c r="V24" s="16">
        <v>49306</v>
      </c>
      <c r="W24" s="16">
        <v>462997</v>
      </c>
      <c r="X24" s="16">
        <f>S24+W24</f>
        <v>1381744</v>
      </c>
      <c r="Y24" s="16">
        <v>37311</v>
      </c>
      <c r="Z24" s="16">
        <v>29267</v>
      </c>
      <c r="AA24" s="16">
        <v>90919</v>
      </c>
      <c r="AB24" s="16">
        <v>157497</v>
      </c>
      <c r="AC24" s="17">
        <f>S24+W24+AB24</f>
        <v>1539241</v>
      </c>
      <c r="AD24" s="14"/>
    </row>
    <row r="25" spans="1:30" ht="15.75" thickBot="1">
      <c r="A25" s="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14"/>
    </row>
    <row r="26" spans="1:30" ht="32.25" thickBot="1">
      <c r="A26" s="31" t="s">
        <v>54</v>
      </c>
      <c r="B26" s="40">
        <f>B15+B18+B22</f>
        <v>4131943.94</v>
      </c>
      <c r="C26" s="40">
        <f>C15+C18+C22</f>
        <v>3689607.575</v>
      </c>
      <c r="D26" s="40">
        <f>D15+D18+D22</f>
        <v>3461645.53</v>
      </c>
      <c r="E26" s="40">
        <v>11283197.045</v>
      </c>
      <c r="F26" s="40">
        <v>2401977.52</v>
      </c>
      <c r="G26" s="40">
        <v>1363020.64</v>
      </c>
      <c r="H26" s="40">
        <v>636607.28</v>
      </c>
      <c r="I26" s="40">
        <v>4401605.44</v>
      </c>
      <c r="J26" s="40">
        <v>15684802.49</v>
      </c>
      <c r="K26" s="40">
        <v>457603.75</v>
      </c>
      <c r="L26" s="40">
        <v>559807.58</v>
      </c>
      <c r="M26" s="40">
        <v>828368.26</v>
      </c>
      <c r="N26" s="40">
        <v>1845779.59</v>
      </c>
      <c r="O26" s="53">
        <v>17530582.075</v>
      </c>
      <c r="P26" s="40">
        <v>3734804.18</v>
      </c>
      <c r="Q26" s="40">
        <v>3510512.96</v>
      </c>
      <c r="R26" s="40">
        <v>3143779.39</v>
      </c>
      <c r="S26" s="40">
        <v>10389096.53</v>
      </c>
      <c r="T26" s="40">
        <f>T15+T18+T22</f>
        <v>2308793.31</v>
      </c>
      <c r="U26" s="40">
        <f>U15+U18+U22</f>
        <v>1345384.34</v>
      </c>
      <c r="V26" s="40">
        <f>V15+V18+V22</f>
        <v>705648.13</v>
      </c>
      <c r="W26" s="40">
        <f>W15+W18+W22</f>
        <v>4359825.78</v>
      </c>
      <c r="X26" s="40">
        <f>X15+X18+X22</f>
        <v>14748922.31</v>
      </c>
      <c r="Y26" s="40">
        <v>554892.38</v>
      </c>
      <c r="Z26" s="40">
        <v>584277.68</v>
      </c>
      <c r="AA26" s="40">
        <v>842475.2</v>
      </c>
      <c r="AB26" s="40">
        <v>1981645.26</v>
      </c>
      <c r="AC26" s="53">
        <v>16730567.57</v>
      </c>
      <c r="AD26" s="14"/>
    </row>
    <row r="27" spans="1:30" ht="15.75" thickBo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14"/>
    </row>
    <row r="28" spans="1:30" ht="32.25" thickBot="1">
      <c r="A28" s="31" t="s">
        <v>55</v>
      </c>
      <c r="B28" s="35">
        <f>B26+B24</f>
        <v>4462221.9399999995</v>
      </c>
      <c r="C28" s="35">
        <f>C26+C24</f>
        <v>3978111.575</v>
      </c>
      <c r="D28" s="35">
        <f>D26+D24</f>
        <v>3745881.53</v>
      </c>
      <c r="E28" s="35">
        <v>12186215.045</v>
      </c>
      <c r="F28" s="35">
        <v>2617977.52</v>
      </c>
      <c r="G28" s="35">
        <v>1542315.64</v>
      </c>
      <c r="H28" s="35">
        <v>705099.28</v>
      </c>
      <c r="I28" s="35">
        <v>4865392.44</v>
      </c>
      <c r="J28" s="35">
        <v>17051607.490000002</v>
      </c>
      <c r="K28" s="35">
        <v>492477.75</v>
      </c>
      <c r="L28" s="35">
        <v>593650.58</v>
      </c>
      <c r="M28" s="35">
        <v>844722.26</v>
      </c>
      <c r="N28" s="35">
        <v>2078036.59</v>
      </c>
      <c r="O28" s="54">
        <v>19129644.075</v>
      </c>
      <c r="P28" s="35">
        <f>P24+P26</f>
        <v>4067800.18</v>
      </c>
      <c r="Q28" s="35">
        <f>Q24+Q26</f>
        <v>3828450.96</v>
      </c>
      <c r="R28" s="35">
        <f>R24+R26</f>
        <v>3411592.39</v>
      </c>
      <c r="S28" s="35">
        <f>S24+S26</f>
        <v>11307843.53</v>
      </c>
      <c r="T28" s="35">
        <f aca="true" t="shared" si="0" ref="T28:AC28">T26+T24</f>
        <v>2533555.31</v>
      </c>
      <c r="U28" s="35">
        <f t="shared" si="0"/>
        <v>1534313.34</v>
      </c>
      <c r="V28" s="35">
        <f t="shared" si="0"/>
        <v>754954.13</v>
      </c>
      <c r="W28" s="35">
        <f t="shared" si="0"/>
        <v>4822822.78</v>
      </c>
      <c r="X28" s="35">
        <f t="shared" si="0"/>
        <v>16130666.31</v>
      </c>
      <c r="Y28" s="35">
        <f t="shared" si="0"/>
        <v>592203.38</v>
      </c>
      <c r="Z28" s="35">
        <f t="shared" si="0"/>
        <v>613544.68</v>
      </c>
      <c r="AA28" s="35">
        <f t="shared" si="0"/>
        <v>933394.2</v>
      </c>
      <c r="AB28" s="35">
        <f t="shared" si="0"/>
        <v>2139142.26</v>
      </c>
      <c r="AC28" s="54">
        <f t="shared" si="0"/>
        <v>18269808.57</v>
      </c>
      <c r="AD28" s="183"/>
    </row>
    <row r="29" ht="15">
      <c r="AC29" s="208"/>
    </row>
    <row r="30" spans="15:24" ht="15">
      <c r="O30" s="14"/>
      <c r="T30" s="14"/>
      <c r="U30" s="14"/>
      <c r="V30" s="14"/>
      <c r="W30" s="14"/>
      <c r="X30" s="14"/>
    </row>
    <row r="31" ht="15">
      <c r="O31" s="14"/>
    </row>
  </sheetData>
  <sheetProtection/>
  <mergeCells count="3">
    <mergeCell ref="E2:O2"/>
    <mergeCell ref="S2:AC2"/>
    <mergeCell ref="A1:A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workbookViewId="0" topLeftCell="A1">
      <selection activeCell="K27" sqref="K27"/>
    </sheetView>
  </sheetViews>
  <sheetFormatPr defaultColWidth="9.140625" defaultRowHeight="15"/>
  <cols>
    <col min="1" max="1" width="34.28125" style="0" customWidth="1"/>
    <col min="2" max="2" width="14.00390625" style="0" hidden="1" customWidth="1"/>
    <col min="3" max="5" width="12.28125" style="0" hidden="1" customWidth="1"/>
    <col min="6" max="7" width="12.28125" style="207" hidden="1" customWidth="1"/>
    <col min="8" max="9" width="12.28125" style="207" customWidth="1"/>
    <col min="10" max="11" width="12.28125" style="0" customWidth="1"/>
    <col min="12" max="12" width="13.8515625" style="0" hidden="1" customWidth="1"/>
    <col min="13" max="13" width="14.00390625" style="0" hidden="1" customWidth="1"/>
    <col min="14" max="14" width="12.00390625" style="0" hidden="1" customWidth="1"/>
    <col min="15" max="15" width="11.8515625" style="0" hidden="1" customWidth="1"/>
    <col min="16" max="16" width="11.7109375" style="0" hidden="1" customWidth="1"/>
    <col min="17" max="17" width="13.00390625" style="0" hidden="1" customWidth="1"/>
    <col min="18" max="18" width="11.8515625" style="0" customWidth="1"/>
    <col min="19" max="19" width="14.7109375" style="0" customWidth="1"/>
    <col min="20" max="20" width="11.28125" style="0" customWidth="1"/>
    <col min="21" max="21" width="15.7109375" style="0" customWidth="1"/>
  </cols>
  <sheetData>
    <row r="1" spans="1:21" ht="21">
      <c r="A1" s="217" t="s">
        <v>61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21">
      <c r="A2" s="101"/>
      <c r="B2" s="223" t="s">
        <v>5</v>
      </c>
      <c r="C2" s="224"/>
      <c r="D2" s="220" t="s">
        <v>12</v>
      </c>
      <c r="E2" s="221"/>
      <c r="F2" s="218" t="s">
        <v>14</v>
      </c>
      <c r="G2" s="219"/>
      <c r="H2" s="218" t="s">
        <v>62</v>
      </c>
      <c r="I2" s="219"/>
      <c r="J2" s="218" t="s">
        <v>63</v>
      </c>
      <c r="K2" s="219"/>
      <c r="L2" s="224" t="s">
        <v>6</v>
      </c>
      <c r="M2" s="224"/>
      <c r="N2" s="220" t="s">
        <v>13</v>
      </c>
      <c r="O2" s="221"/>
      <c r="P2" s="220" t="s">
        <v>15</v>
      </c>
      <c r="Q2" s="222"/>
      <c r="R2" s="218" t="s">
        <v>64</v>
      </c>
      <c r="S2" s="219"/>
      <c r="T2" s="218" t="s">
        <v>65</v>
      </c>
      <c r="U2" s="219"/>
    </row>
    <row r="3" spans="1:21" ht="45.75" thickBot="1">
      <c r="A3" s="188"/>
      <c r="B3" s="102" t="s">
        <v>3</v>
      </c>
      <c r="C3" s="103" t="s">
        <v>4</v>
      </c>
      <c r="D3" s="102" t="s">
        <v>3</v>
      </c>
      <c r="E3" s="103" t="s">
        <v>4</v>
      </c>
      <c r="F3" s="103" t="s">
        <v>3</v>
      </c>
      <c r="G3" s="103" t="s">
        <v>4</v>
      </c>
      <c r="H3" s="103" t="s">
        <v>66</v>
      </c>
      <c r="I3" s="103" t="s">
        <v>67</v>
      </c>
      <c r="J3" s="103" t="s">
        <v>66</v>
      </c>
      <c r="K3" s="103" t="s">
        <v>67</v>
      </c>
      <c r="L3" s="103" t="s">
        <v>3</v>
      </c>
      <c r="M3" s="103" t="s">
        <v>4</v>
      </c>
      <c r="N3" s="96" t="s">
        <v>3</v>
      </c>
      <c r="O3" s="96" t="s">
        <v>4</v>
      </c>
      <c r="P3" s="103" t="s">
        <v>3</v>
      </c>
      <c r="Q3" s="103" t="s">
        <v>4</v>
      </c>
      <c r="R3" s="103" t="s">
        <v>66</v>
      </c>
      <c r="S3" s="103" t="s">
        <v>67</v>
      </c>
      <c r="T3" s="103" t="s">
        <v>66</v>
      </c>
      <c r="U3" s="103" t="s">
        <v>67</v>
      </c>
    </row>
    <row r="4" spans="1:17" ht="18.75">
      <c r="A4" s="99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4"/>
      <c r="Q4" s="104"/>
    </row>
    <row r="5" spans="1:21" ht="15">
      <c r="A5" s="45" t="s">
        <v>17</v>
      </c>
      <c r="B5" s="105">
        <v>380.806</v>
      </c>
      <c r="C5" s="105">
        <v>155.437</v>
      </c>
      <c r="D5" s="105">
        <v>423.07</v>
      </c>
      <c r="E5" s="105">
        <v>159.36</v>
      </c>
      <c r="F5" s="105">
        <v>397.07</v>
      </c>
      <c r="G5" s="106">
        <v>156.42</v>
      </c>
      <c r="H5" s="105">
        <v>524.537</v>
      </c>
      <c r="I5" s="105">
        <v>200.107</v>
      </c>
      <c r="J5" s="105">
        <v>413.97</v>
      </c>
      <c r="K5" s="106">
        <v>159.668</v>
      </c>
      <c r="L5" s="107">
        <v>381.191</v>
      </c>
      <c r="M5" s="107">
        <v>155.412</v>
      </c>
      <c r="N5" s="107">
        <v>397.5</v>
      </c>
      <c r="O5" s="107">
        <v>162.6</v>
      </c>
      <c r="P5" s="107">
        <v>387.65</v>
      </c>
      <c r="Q5" s="186">
        <v>157.31</v>
      </c>
      <c r="R5" s="105">
        <v>460.846</v>
      </c>
      <c r="S5" s="105">
        <v>227.69</v>
      </c>
      <c r="T5" s="105">
        <v>397.986</v>
      </c>
      <c r="U5" s="106">
        <v>163.793</v>
      </c>
    </row>
    <row r="6" spans="1:21" ht="15">
      <c r="A6" s="46" t="s">
        <v>18</v>
      </c>
      <c r="B6" s="108">
        <v>271.945</v>
      </c>
      <c r="C6" s="108">
        <v>145.977</v>
      </c>
      <c r="D6" s="108">
        <v>287.33</v>
      </c>
      <c r="E6" s="108">
        <v>145.34</v>
      </c>
      <c r="F6" s="108">
        <v>278.66</v>
      </c>
      <c r="G6" s="84">
        <v>145.78</v>
      </c>
      <c r="H6" s="108">
        <v>316.011</v>
      </c>
      <c r="I6" s="108">
        <v>157.363</v>
      </c>
      <c r="J6" s="108">
        <v>288.564</v>
      </c>
      <c r="K6" s="84">
        <v>146.944</v>
      </c>
      <c r="L6" s="109">
        <v>259.57</v>
      </c>
      <c r="M6" s="109">
        <v>147.587</v>
      </c>
      <c r="N6" s="109">
        <v>302.2</v>
      </c>
      <c r="O6" s="109">
        <v>154.9</v>
      </c>
      <c r="P6" s="109">
        <v>278.43</v>
      </c>
      <c r="Q6" s="110">
        <v>149.82</v>
      </c>
      <c r="R6" s="108">
        <v>326.04</v>
      </c>
      <c r="S6" s="108">
        <v>171.465</v>
      </c>
      <c r="T6" s="108">
        <v>286.428</v>
      </c>
      <c r="U6" s="84">
        <v>152.38</v>
      </c>
    </row>
    <row r="7" spans="1:21" ht="15">
      <c r="A7" s="46" t="s">
        <v>19</v>
      </c>
      <c r="B7" s="108">
        <v>275.585</v>
      </c>
      <c r="C7" s="108">
        <v>134.459</v>
      </c>
      <c r="D7" s="108">
        <v>298.65</v>
      </c>
      <c r="E7" s="108">
        <v>127.15</v>
      </c>
      <c r="F7" s="108">
        <v>283.66</v>
      </c>
      <c r="G7" s="84">
        <v>132.54</v>
      </c>
      <c r="H7" s="108">
        <v>355.602</v>
      </c>
      <c r="I7" s="108">
        <v>153.163</v>
      </c>
      <c r="J7" s="108">
        <v>294.211</v>
      </c>
      <c r="K7" s="84">
        <v>134.393</v>
      </c>
      <c r="L7" s="109">
        <v>280.404</v>
      </c>
      <c r="M7" s="109">
        <v>129.948</v>
      </c>
      <c r="N7" s="109">
        <v>316</v>
      </c>
      <c r="O7" s="109">
        <v>132.6</v>
      </c>
      <c r="P7" s="109">
        <v>292.98</v>
      </c>
      <c r="Q7" s="110">
        <v>130.67</v>
      </c>
      <c r="R7" s="108">
        <v>342.283</v>
      </c>
      <c r="S7" s="108">
        <v>192.569</v>
      </c>
      <c r="T7" s="108">
        <v>299.525</v>
      </c>
      <c r="U7" s="84">
        <v>137.005</v>
      </c>
    </row>
    <row r="8" spans="1:21" ht="15">
      <c r="A8" s="46" t="s">
        <v>20</v>
      </c>
      <c r="B8" s="108">
        <v>432.383</v>
      </c>
      <c r="C8" s="108">
        <v>153.002</v>
      </c>
      <c r="D8" s="108">
        <v>472.89</v>
      </c>
      <c r="E8" s="108">
        <v>173.84</v>
      </c>
      <c r="F8" s="108">
        <v>446.51</v>
      </c>
      <c r="G8" s="84">
        <v>158.6</v>
      </c>
      <c r="H8" s="108">
        <v>464.518</v>
      </c>
      <c r="I8" s="108">
        <v>319.398</v>
      </c>
      <c r="J8" s="108">
        <v>453.217</v>
      </c>
      <c r="K8" s="84">
        <v>173.779</v>
      </c>
      <c r="L8" s="109">
        <v>445.114</v>
      </c>
      <c r="M8" s="109">
        <v>145.676</v>
      </c>
      <c r="N8" s="109">
        <v>505.8</v>
      </c>
      <c r="O8" s="109">
        <v>171.2</v>
      </c>
      <c r="P8" s="109">
        <v>462.24</v>
      </c>
      <c r="Q8" s="110">
        <v>152.98</v>
      </c>
      <c r="R8" s="108">
        <v>583.549</v>
      </c>
      <c r="S8" s="108">
        <v>211.113</v>
      </c>
      <c r="T8" s="108">
        <v>485.745</v>
      </c>
      <c r="U8" s="84">
        <v>159.387</v>
      </c>
    </row>
    <row r="9" spans="1:21" ht="15">
      <c r="A9" s="46" t="s">
        <v>21</v>
      </c>
      <c r="B9" s="108">
        <v>354.648</v>
      </c>
      <c r="C9" s="108">
        <v>143.426</v>
      </c>
      <c r="D9" s="108">
        <v>346.37</v>
      </c>
      <c r="E9" s="108">
        <v>159.61</v>
      </c>
      <c r="F9" s="108">
        <v>352.26</v>
      </c>
      <c r="G9" s="84">
        <v>147.74</v>
      </c>
      <c r="H9" s="108">
        <v>410.833</v>
      </c>
      <c r="I9" s="108">
        <v>167.627</v>
      </c>
      <c r="J9" s="108">
        <v>359.464</v>
      </c>
      <c r="K9" s="84">
        <v>149.346</v>
      </c>
      <c r="L9" s="109">
        <v>286.042</v>
      </c>
      <c r="M9" s="109">
        <v>145.739</v>
      </c>
      <c r="N9" s="109">
        <v>294.9</v>
      </c>
      <c r="O9" s="109">
        <v>153.6</v>
      </c>
      <c r="P9" s="109">
        <v>289.72</v>
      </c>
      <c r="Q9" s="110">
        <v>147.88</v>
      </c>
      <c r="R9" s="108">
        <v>313.8</v>
      </c>
      <c r="S9" s="108">
        <v>169.312</v>
      </c>
      <c r="T9" s="108">
        <v>295.151</v>
      </c>
      <c r="U9" s="84">
        <v>150.352</v>
      </c>
    </row>
    <row r="10" spans="1:21" ht="15">
      <c r="A10" s="46" t="s">
        <v>22</v>
      </c>
      <c r="B10" s="108">
        <v>308.927</v>
      </c>
      <c r="C10" s="108">
        <v>136.177</v>
      </c>
      <c r="D10" s="108">
        <v>363.49</v>
      </c>
      <c r="E10" s="108">
        <v>127.74</v>
      </c>
      <c r="F10" s="108">
        <v>326.45</v>
      </c>
      <c r="G10" s="84">
        <v>133.93</v>
      </c>
      <c r="H10" s="108">
        <v>415.596</v>
      </c>
      <c r="I10" s="108">
        <v>140.428</v>
      </c>
      <c r="J10" s="108">
        <v>339.475</v>
      </c>
      <c r="K10" s="84">
        <v>134.595</v>
      </c>
      <c r="L10" s="109">
        <v>321.222</v>
      </c>
      <c r="M10" s="109">
        <v>130.758</v>
      </c>
      <c r="N10" s="109">
        <v>326.4</v>
      </c>
      <c r="O10" s="109">
        <v>130.3</v>
      </c>
      <c r="P10" s="109">
        <v>322.96</v>
      </c>
      <c r="Q10" s="110">
        <v>130.66</v>
      </c>
      <c r="R10" s="108">
        <v>460.436</v>
      </c>
      <c r="S10" s="108">
        <v>142.96</v>
      </c>
      <c r="T10" s="108">
        <v>339.489</v>
      </c>
      <c r="U10" s="84">
        <v>131.974</v>
      </c>
    </row>
    <row r="11" spans="1:21" ht="15">
      <c r="A11" s="46" t="s">
        <v>23</v>
      </c>
      <c r="B11" s="108">
        <v>286.689</v>
      </c>
      <c r="C11" s="108">
        <v>127.893</v>
      </c>
      <c r="D11" s="108">
        <v>327.87</v>
      </c>
      <c r="E11" s="108">
        <v>138.88</v>
      </c>
      <c r="F11" s="108">
        <v>303.79</v>
      </c>
      <c r="G11" s="84">
        <v>130.9</v>
      </c>
      <c r="H11" s="108">
        <v>391.521</v>
      </c>
      <c r="I11" s="108">
        <v>163.64</v>
      </c>
      <c r="J11" s="108">
        <v>324.888</v>
      </c>
      <c r="K11" s="84">
        <v>133.814</v>
      </c>
      <c r="L11" s="109">
        <v>276.033</v>
      </c>
      <c r="M11" s="109">
        <v>125.553</v>
      </c>
      <c r="N11" s="109">
        <v>326.6</v>
      </c>
      <c r="O11" s="109">
        <v>142.6</v>
      </c>
      <c r="P11" s="109">
        <v>299.12</v>
      </c>
      <c r="Q11" s="110">
        <v>130.43</v>
      </c>
      <c r="R11" s="108">
        <v>376.987</v>
      </c>
      <c r="S11" s="108">
        <v>161.696</v>
      </c>
      <c r="T11" s="108">
        <v>315.665</v>
      </c>
      <c r="U11" s="84">
        <v>133.368</v>
      </c>
    </row>
    <row r="12" spans="1:21" ht="15">
      <c r="A12" s="46" t="s">
        <v>24</v>
      </c>
      <c r="B12" s="108">
        <v>275.494</v>
      </c>
      <c r="C12" s="108">
        <v>123.908</v>
      </c>
      <c r="D12" s="108">
        <v>278.99</v>
      </c>
      <c r="E12" s="108">
        <v>120.73</v>
      </c>
      <c r="F12" s="108">
        <v>276.72</v>
      </c>
      <c r="G12" s="84">
        <v>122.85</v>
      </c>
      <c r="H12" s="108">
        <v>317.274</v>
      </c>
      <c r="I12" s="108">
        <v>131.5</v>
      </c>
      <c r="J12" s="108">
        <v>285.936</v>
      </c>
      <c r="K12" s="84">
        <v>124.236</v>
      </c>
      <c r="L12" s="109">
        <v>282.999</v>
      </c>
      <c r="M12" s="109">
        <v>124.601</v>
      </c>
      <c r="N12" s="109">
        <v>280.8</v>
      </c>
      <c r="O12" s="109">
        <v>118.3</v>
      </c>
      <c r="P12" s="109">
        <v>282.15</v>
      </c>
      <c r="Q12" s="110">
        <v>122.4</v>
      </c>
      <c r="R12" s="108">
        <v>309.873</v>
      </c>
      <c r="S12" s="108">
        <v>137.599</v>
      </c>
      <c r="T12" s="108">
        <v>288.557</v>
      </c>
      <c r="U12" s="84">
        <v>124.908</v>
      </c>
    </row>
    <row r="13" spans="1:21" ht="15">
      <c r="A13" s="46" t="s">
        <v>25</v>
      </c>
      <c r="B13" s="108">
        <v>257.415</v>
      </c>
      <c r="C13" s="108">
        <v>135.482</v>
      </c>
      <c r="D13" s="108">
        <v>268.88</v>
      </c>
      <c r="E13" s="108">
        <v>135.34</v>
      </c>
      <c r="F13" s="108">
        <v>261.1</v>
      </c>
      <c r="G13" s="84">
        <v>135.44</v>
      </c>
      <c r="H13" s="108">
        <v>314.179</v>
      </c>
      <c r="I13" s="108">
        <v>156.008</v>
      </c>
      <c r="J13" s="108">
        <v>273.264</v>
      </c>
      <c r="K13" s="84">
        <v>137.487</v>
      </c>
      <c r="L13" s="109">
        <v>263.59</v>
      </c>
      <c r="M13" s="109">
        <v>133.77</v>
      </c>
      <c r="N13" s="109">
        <v>267.7</v>
      </c>
      <c r="O13" s="109">
        <v>136.8</v>
      </c>
      <c r="P13" s="109">
        <v>265.65</v>
      </c>
      <c r="Q13" s="110">
        <v>134.67</v>
      </c>
      <c r="R13" s="108">
        <v>268.594</v>
      </c>
      <c r="S13" s="108">
        <v>143.552</v>
      </c>
      <c r="T13" s="108">
        <v>268.61</v>
      </c>
      <c r="U13" s="84">
        <v>137.63</v>
      </c>
    </row>
    <row r="14" spans="1:21" ht="15">
      <c r="A14" s="111" t="s">
        <v>68</v>
      </c>
      <c r="B14" s="112">
        <v>288.416</v>
      </c>
      <c r="C14" s="112">
        <v>138.249</v>
      </c>
      <c r="D14" s="112">
        <v>307.11</v>
      </c>
      <c r="E14" s="112">
        <v>137.78</v>
      </c>
      <c r="F14" s="112">
        <v>294.92</v>
      </c>
      <c r="G14" s="113">
        <v>138.12</v>
      </c>
      <c r="H14" s="112">
        <v>345.977</v>
      </c>
      <c r="I14" s="112">
        <v>154.687</v>
      </c>
      <c r="J14" s="112">
        <v>305.876</v>
      </c>
      <c r="K14" s="113">
        <v>139.813</v>
      </c>
      <c r="L14" s="114">
        <v>286.3</v>
      </c>
      <c r="M14" s="114">
        <v>136.6</v>
      </c>
      <c r="N14" s="114">
        <v>293.1</v>
      </c>
      <c r="O14" s="114">
        <v>139.3</v>
      </c>
      <c r="P14" s="114">
        <v>289.3</v>
      </c>
      <c r="Q14" s="115">
        <v>137.395</v>
      </c>
      <c r="R14" s="112">
        <v>306.671</v>
      </c>
      <c r="S14" s="112">
        <v>160.833</v>
      </c>
      <c r="T14" s="112">
        <v>294.194</v>
      </c>
      <c r="U14" s="113">
        <v>140.543</v>
      </c>
    </row>
    <row r="15" spans="1:21" ht="18.75">
      <c r="A15" s="97" t="s">
        <v>39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04"/>
      <c r="O15" s="104"/>
      <c r="P15" s="104"/>
      <c r="Q15" s="116"/>
      <c r="R15" s="98"/>
      <c r="S15" s="98"/>
      <c r="T15" s="98"/>
      <c r="U15" s="98"/>
    </row>
    <row r="16" spans="1:21" ht="15.75" thickBot="1">
      <c r="A16" s="45" t="s">
        <v>40</v>
      </c>
      <c r="B16" s="117">
        <v>273.165</v>
      </c>
      <c r="C16" s="117">
        <v>128.417</v>
      </c>
      <c r="D16" s="118">
        <v>292.66</v>
      </c>
      <c r="E16" s="118">
        <v>135.49</v>
      </c>
      <c r="F16" s="118">
        <v>279.45</v>
      </c>
      <c r="G16" s="119">
        <v>130.35</v>
      </c>
      <c r="H16" s="118">
        <v>342.455</v>
      </c>
      <c r="I16" s="118">
        <v>152.037</v>
      </c>
      <c r="J16" s="118">
        <v>290.415</v>
      </c>
      <c r="K16" s="119">
        <v>132.635</v>
      </c>
      <c r="L16" s="120">
        <v>269.021</v>
      </c>
      <c r="M16" s="121">
        <v>131.358</v>
      </c>
      <c r="N16" s="121">
        <v>279.7</v>
      </c>
      <c r="O16" s="121">
        <v>132</v>
      </c>
      <c r="P16" s="121">
        <v>272.66</v>
      </c>
      <c r="Q16" s="122">
        <v>131.57</v>
      </c>
      <c r="R16" s="118">
        <v>343.219</v>
      </c>
      <c r="S16" s="118">
        <v>154.887</v>
      </c>
      <c r="T16" s="118">
        <v>285.565</v>
      </c>
      <c r="U16" s="119">
        <v>133.824</v>
      </c>
    </row>
    <row r="17" spans="1:21" ht="15">
      <c r="A17" s="123" t="s">
        <v>69</v>
      </c>
      <c r="B17" s="118">
        <v>273.165</v>
      </c>
      <c r="C17" s="118">
        <v>128.417</v>
      </c>
      <c r="D17" s="124">
        <v>292.66</v>
      </c>
      <c r="E17" s="124">
        <v>135.49</v>
      </c>
      <c r="F17" s="124">
        <v>279.45</v>
      </c>
      <c r="G17" s="125">
        <v>130.35</v>
      </c>
      <c r="H17" s="124">
        <v>342.455</v>
      </c>
      <c r="I17" s="124">
        <v>152.037</v>
      </c>
      <c r="J17" s="124">
        <v>290.415</v>
      </c>
      <c r="K17" s="125">
        <v>132.635</v>
      </c>
      <c r="L17" s="120">
        <v>269.021</v>
      </c>
      <c r="M17" s="121">
        <v>131.358</v>
      </c>
      <c r="N17" s="121">
        <v>279.7</v>
      </c>
      <c r="O17" s="121">
        <v>132</v>
      </c>
      <c r="P17" s="121">
        <v>272.66</v>
      </c>
      <c r="Q17" s="122">
        <v>131.57</v>
      </c>
      <c r="R17" s="124">
        <v>343.219</v>
      </c>
      <c r="S17" s="124">
        <v>154.887</v>
      </c>
      <c r="T17" s="124">
        <v>285.565</v>
      </c>
      <c r="U17" s="125">
        <v>133.824</v>
      </c>
    </row>
    <row r="18" spans="1:21" ht="18.75">
      <c r="A18" s="97" t="s">
        <v>46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04"/>
      <c r="O18" s="104"/>
      <c r="P18" s="104"/>
      <c r="Q18" s="116"/>
      <c r="R18" s="98"/>
      <c r="S18" s="98"/>
      <c r="T18" s="98"/>
      <c r="U18" s="98"/>
    </row>
    <row r="19" spans="1:21" ht="15">
      <c r="A19" s="2" t="s">
        <v>47</v>
      </c>
      <c r="B19" s="126">
        <v>302.181</v>
      </c>
      <c r="C19" s="126">
        <v>139.226</v>
      </c>
      <c r="D19" s="126">
        <v>326.14</v>
      </c>
      <c r="E19" s="126">
        <v>143.27</v>
      </c>
      <c r="F19" s="126">
        <v>309.22</v>
      </c>
      <c r="G19" s="85">
        <v>140.49</v>
      </c>
      <c r="H19" s="126">
        <v>443.392</v>
      </c>
      <c r="I19" s="126">
        <v>159.868</v>
      </c>
      <c r="J19" s="126">
        <v>328.046</v>
      </c>
      <c r="K19" s="85">
        <v>143.531</v>
      </c>
      <c r="L19" s="127">
        <v>302.452</v>
      </c>
      <c r="M19" s="127">
        <v>140.905</v>
      </c>
      <c r="N19" s="127">
        <v>322.2</v>
      </c>
      <c r="O19" s="127">
        <v>143.2</v>
      </c>
      <c r="P19" s="127">
        <v>309.12</v>
      </c>
      <c r="Q19" s="128">
        <v>141.65</v>
      </c>
      <c r="R19" s="126">
        <v>413.317</v>
      </c>
      <c r="S19" s="126">
        <v>157.105</v>
      </c>
      <c r="T19" s="126">
        <v>323.268</v>
      </c>
      <c r="U19" s="85">
        <v>143.818</v>
      </c>
    </row>
    <row r="20" spans="1:21" ht="15.75" thickBot="1">
      <c r="A20" s="129" t="s">
        <v>70</v>
      </c>
      <c r="B20" s="130">
        <v>302.181</v>
      </c>
      <c r="C20" s="130">
        <v>139.226</v>
      </c>
      <c r="D20" s="130">
        <v>326.14</v>
      </c>
      <c r="E20" s="130">
        <v>143.27</v>
      </c>
      <c r="F20" s="130">
        <v>309.22</v>
      </c>
      <c r="G20" s="131">
        <v>140.49</v>
      </c>
      <c r="H20" s="130">
        <v>443.392</v>
      </c>
      <c r="I20" s="130">
        <v>159.868</v>
      </c>
      <c r="J20" s="130">
        <v>328.046</v>
      </c>
      <c r="K20" s="131">
        <v>143.531</v>
      </c>
      <c r="L20" s="132">
        <v>302.452</v>
      </c>
      <c r="M20" s="132">
        <v>140.905</v>
      </c>
      <c r="N20" s="132">
        <v>322.2</v>
      </c>
      <c r="O20" s="132">
        <v>143.2</v>
      </c>
      <c r="P20" s="132">
        <v>309.12</v>
      </c>
      <c r="Q20" s="133">
        <v>141.65</v>
      </c>
      <c r="R20" s="130">
        <v>413.317</v>
      </c>
      <c r="S20" s="130">
        <v>157.105</v>
      </c>
      <c r="T20" s="130">
        <v>323.268</v>
      </c>
      <c r="U20" s="131">
        <v>143.818</v>
      </c>
    </row>
    <row r="21" spans="1:21" ht="16.5" thickBot="1">
      <c r="A21" s="31" t="s">
        <v>71</v>
      </c>
      <c r="B21" s="134">
        <v>287.458</v>
      </c>
      <c r="C21" s="134">
        <v>137.605</v>
      </c>
      <c r="D21" s="134">
        <v>306.39</v>
      </c>
      <c r="E21" s="134">
        <v>137.92</v>
      </c>
      <c r="F21" s="134">
        <v>293.97</v>
      </c>
      <c r="G21" s="135">
        <v>137.69</v>
      </c>
      <c r="H21" s="134">
        <v>347.596</v>
      </c>
      <c r="I21" s="134">
        <v>154.888</v>
      </c>
      <c r="J21" s="134">
        <v>305.176</v>
      </c>
      <c r="K21" s="135">
        <v>139.502</v>
      </c>
      <c r="L21" s="136">
        <v>285.43</v>
      </c>
      <c r="M21" s="136">
        <v>136.5</v>
      </c>
      <c r="N21" s="136">
        <v>292.92</v>
      </c>
      <c r="O21" s="136">
        <v>139</v>
      </c>
      <c r="P21" s="136">
        <v>288.62</v>
      </c>
      <c r="Q21" s="137">
        <v>137.19</v>
      </c>
      <c r="R21" s="134">
        <v>309.907</v>
      </c>
      <c r="S21" s="134">
        <v>160.28</v>
      </c>
      <c r="T21" s="134">
        <v>294.272</v>
      </c>
      <c r="U21" s="135">
        <v>140.241</v>
      </c>
    </row>
    <row r="22" spans="1:21" ht="15">
      <c r="A22" s="138" t="s">
        <v>53</v>
      </c>
      <c r="B22" s="139">
        <v>453.22</v>
      </c>
      <c r="C22" s="139">
        <v>171.19</v>
      </c>
      <c r="D22" s="139">
        <v>450.77</v>
      </c>
      <c r="E22" s="139">
        <v>172.12</v>
      </c>
      <c r="F22" s="139">
        <v>452.95</v>
      </c>
      <c r="G22" s="184">
        <v>171.51</v>
      </c>
      <c r="H22" s="139" t="s">
        <v>7</v>
      </c>
      <c r="I22" s="139">
        <v>172.81</v>
      </c>
      <c r="J22" s="139">
        <v>452.95</v>
      </c>
      <c r="K22" s="184">
        <v>171.7</v>
      </c>
      <c r="L22" s="139" t="s">
        <v>8</v>
      </c>
      <c r="M22" s="139">
        <v>171.12</v>
      </c>
      <c r="N22" s="139">
        <v>442.86</v>
      </c>
      <c r="O22" s="139">
        <v>172.75</v>
      </c>
      <c r="P22" s="139">
        <v>445.89</v>
      </c>
      <c r="Q22" s="185">
        <v>171.66</v>
      </c>
      <c r="R22" s="139" t="s">
        <v>7</v>
      </c>
      <c r="S22" s="139">
        <v>174.51</v>
      </c>
      <c r="T22" s="139">
        <v>445.89</v>
      </c>
      <c r="U22" s="184">
        <v>171.94</v>
      </c>
    </row>
    <row r="24" ht="15">
      <c r="T24" s="211"/>
    </row>
  </sheetData>
  <sheetProtection/>
  <mergeCells count="11">
    <mergeCell ref="F2:G2"/>
    <mergeCell ref="H2:I2"/>
    <mergeCell ref="N2:O2"/>
    <mergeCell ref="P2:Q2"/>
    <mergeCell ref="R2:S2"/>
    <mergeCell ref="T2:U2"/>
    <mergeCell ref="A1:U1"/>
    <mergeCell ref="B2:C2"/>
    <mergeCell ref="D2:E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PageLayoutView="0" workbookViewId="0" topLeftCell="A1">
      <selection activeCell="F15" sqref="F15"/>
    </sheetView>
  </sheetViews>
  <sheetFormatPr defaultColWidth="9.140625" defaultRowHeight="15"/>
  <cols>
    <col min="1" max="1" width="21.8515625" style="0" bestFit="1" customWidth="1"/>
    <col min="2" max="2" width="11.00390625" style="0" customWidth="1"/>
    <col min="3" max="3" width="11.57421875" style="0" customWidth="1"/>
    <col min="4" max="4" width="16.00390625" style="0" customWidth="1"/>
    <col min="5" max="5" width="11.00390625" style="0" customWidth="1"/>
    <col min="6" max="6" width="13.140625" style="0" customWidth="1"/>
    <col min="7" max="7" width="17.00390625" style="0" customWidth="1"/>
    <col min="8" max="8" width="12.28125" style="0" customWidth="1"/>
    <col min="9" max="9" width="7.57421875" style="0" customWidth="1"/>
    <col min="10" max="10" width="9.00390625" style="0" customWidth="1"/>
    <col min="11" max="11" width="5.7109375" style="0" customWidth="1"/>
    <col min="12" max="12" width="5.28125" style="0" customWidth="1"/>
    <col min="13" max="13" width="8.57421875" style="0" customWidth="1"/>
    <col min="14" max="14" width="4.8515625" style="0" customWidth="1"/>
    <col min="15" max="15" width="4.28125" style="0" customWidth="1"/>
    <col min="16" max="16" width="8.421875" style="0" customWidth="1"/>
    <col min="17" max="17" width="5.8515625" style="0" customWidth="1"/>
    <col min="18" max="18" width="5.421875" style="0" customWidth="1"/>
    <col min="19" max="19" width="9.140625" style="0" customWidth="1"/>
    <col min="22" max="22" width="9.140625" style="0" customWidth="1"/>
    <col min="24" max="24" width="14.57421875" style="0" customWidth="1"/>
    <col min="25" max="25" width="16.421875" style="0" customWidth="1"/>
  </cols>
  <sheetData>
    <row r="1" spans="1:7" ht="40.5" customHeight="1">
      <c r="A1" s="228" t="s">
        <v>72</v>
      </c>
      <c r="B1" s="228"/>
      <c r="C1" s="228"/>
      <c r="D1" s="228"/>
      <c r="E1" s="228"/>
      <c r="F1" s="228"/>
      <c r="G1" s="228"/>
    </row>
    <row r="2" spans="1:7" ht="21">
      <c r="A2" s="65"/>
      <c r="B2" s="226" t="s">
        <v>63</v>
      </c>
      <c r="C2" s="226"/>
      <c r="D2" s="227"/>
      <c r="E2" s="225" t="s">
        <v>65</v>
      </c>
      <c r="F2" s="226"/>
      <c r="G2" s="227"/>
    </row>
    <row r="3" spans="1:7" ht="15">
      <c r="A3" s="63"/>
      <c r="B3" s="64" t="s">
        <v>74</v>
      </c>
      <c r="C3" s="64" t="s">
        <v>75</v>
      </c>
      <c r="D3" s="55" t="s">
        <v>76</v>
      </c>
      <c r="E3" s="64" t="s">
        <v>74</v>
      </c>
      <c r="F3" s="64" t="s">
        <v>75</v>
      </c>
      <c r="G3" s="55" t="s">
        <v>76</v>
      </c>
    </row>
    <row r="4" spans="1:7" ht="15">
      <c r="A4" s="46" t="s">
        <v>38</v>
      </c>
      <c r="B4" s="57">
        <v>46.9</v>
      </c>
      <c r="C4" s="57">
        <v>60.884682404539014</v>
      </c>
      <c r="D4" s="58">
        <v>49.6</v>
      </c>
      <c r="E4" s="57">
        <v>50.489816605653004</v>
      </c>
      <c r="F4" s="57">
        <v>53.59666902149397</v>
      </c>
      <c r="G4" s="58">
        <v>51</v>
      </c>
    </row>
    <row r="5" spans="1:7" ht="15">
      <c r="A5" s="46" t="s">
        <v>39</v>
      </c>
      <c r="B5" s="57">
        <v>45.1</v>
      </c>
      <c r="C5" s="57">
        <v>52.578102700518684</v>
      </c>
      <c r="D5" s="58">
        <v>50.2</v>
      </c>
      <c r="E5" s="57">
        <v>41.42061553771861</v>
      </c>
      <c r="F5" s="57">
        <v>42.05732450925366</v>
      </c>
      <c r="G5" s="58">
        <v>41.861888959796644</v>
      </c>
    </row>
    <row r="6" spans="1:7" ht="15">
      <c r="A6" s="46" t="s">
        <v>46</v>
      </c>
      <c r="B6" s="56">
        <v>14.3</v>
      </c>
      <c r="C6" s="56">
        <v>49.13783286714191</v>
      </c>
      <c r="D6" s="59">
        <v>43.3</v>
      </c>
      <c r="E6" s="57">
        <v>13.415500052922653</v>
      </c>
      <c r="F6" s="57">
        <v>48.0809040416779</v>
      </c>
      <c r="G6" s="58">
        <v>42.24187322796913</v>
      </c>
    </row>
    <row r="7" spans="1:7" ht="15.75">
      <c r="A7" s="60" t="s">
        <v>73</v>
      </c>
      <c r="B7" s="61">
        <v>43.6</v>
      </c>
      <c r="C7" s="61">
        <v>52.6</v>
      </c>
      <c r="D7" s="62">
        <v>47.7</v>
      </c>
      <c r="E7" s="143">
        <v>46.64239477697204</v>
      </c>
      <c r="F7" s="143">
        <v>48.06058166172915</v>
      </c>
      <c r="G7" s="144">
        <v>47.25977816766241</v>
      </c>
    </row>
    <row r="8" spans="1:7" ht="15">
      <c r="A8" s="65" t="s">
        <v>53</v>
      </c>
      <c r="B8" s="86">
        <v>64.6</v>
      </c>
      <c r="C8" s="86" t="s">
        <v>7</v>
      </c>
      <c r="D8" s="87">
        <v>64.6</v>
      </c>
      <c r="E8" s="212">
        <v>43.63</v>
      </c>
      <c r="F8" s="212" t="s">
        <v>7</v>
      </c>
      <c r="G8" s="213">
        <v>43.63</v>
      </c>
    </row>
    <row r="11" spans="5:8" ht="15">
      <c r="E11" s="208"/>
      <c r="F11" s="208"/>
      <c r="G11" s="209"/>
      <c r="H11" s="209"/>
    </row>
  </sheetData>
  <sheetProtection/>
  <mergeCells count="3">
    <mergeCell ref="E2:G2"/>
    <mergeCell ref="B2:D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43.57421875" style="0" customWidth="1"/>
    <col min="2" max="2" width="13.00390625" style="0" customWidth="1"/>
    <col min="3" max="3" width="12.7109375" style="0" customWidth="1"/>
    <col min="4" max="4" width="13.140625" style="208" customWidth="1"/>
    <col min="5" max="5" width="12.28125" style="208" customWidth="1"/>
    <col min="6" max="6" width="13.00390625" style="0" customWidth="1"/>
    <col min="7" max="7" width="11.28125" style="0" customWidth="1"/>
    <col min="8" max="8" width="12.7109375" style="0" customWidth="1"/>
    <col min="9" max="9" width="13.57421875" style="0" customWidth="1"/>
    <col min="10" max="10" width="12.28125" style="0" customWidth="1"/>
    <col min="11" max="11" width="12.8515625" style="0" customWidth="1"/>
    <col min="12" max="12" width="9.8515625" style="0" bestFit="1" customWidth="1"/>
    <col min="13" max="13" width="14.28125" style="0" customWidth="1"/>
    <col min="14" max="14" width="9.8515625" style="0" bestFit="1" customWidth="1"/>
  </cols>
  <sheetData>
    <row r="1" spans="1:11" ht="21">
      <c r="A1" s="232" t="s">
        <v>77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1">
      <c r="A2" s="145"/>
      <c r="B2" s="234">
        <v>2010</v>
      </c>
      <c r="C2" s="217"/>
      <c r="D2" s="217"/>
      <c r="E2" s="217"/>
      <c r="F2" s="235"/>
      <c r="G2" s="234">
        <v>2011</v>
      </c>
      <c r="H2" s="217"/>
      <c r="I2" s="217"/>
      <c r="J2" s="217"/>
      <c r="K2" s="217"/>
    </row>
    <row r="3" spans="1:11" ht="18.75">
      <c r="A3" s="146"/>
      <c r="B3" s="169" t="s">
        <v>30</v>
      </c>
      <c r="C3" s="169" t="s">
        <v>31</v>
      </c>
      <c r="D3" s="169" t="s">
        <v>32</v>
      </c>
      <c r="E3" s="169" t="s">
        <v>33</v>
      </c>
      <c r="F3" s="169" t="s">
        <v>78</v>
      </c>
      <c r="G3" s="169" t="s">
        <v>30</v>
      </c>
      <c r="H3" s="169" t="s">
        <v>31</v>
      </c>
      <c r="I3" s="169" t="s">
        <v>32</v>
      </c>
      <c r="J3" s="169" t="s">
        <v>33</v>
      </c>
      <c r="K3" s="169" t="s">
        <v>78</v>
      </c>
    </row>
    <row r="4" spans="1:11" ht="18.75">
      <c r="A4" s="229" t="s">
        <v>79</v>
      </c>
      <c r="B4" s="230"/>
      <c r="C4" s="230"/>
      <c r="D4" s="230"/>
      <c r="E4" s="230"/>
      <c r="F4" s="230"/>
      <c r="G4" s="231"/>
      <c r="H4" s="142"/>
      <c r="I4" s="142"/>
      <c r="J4" s="142"/>
      <c r="K4" s="147"/>
    </row>
    <row r="5" spans="1:13" ht="15">
      <c r="A5" s="48" t="s">
        <v>80</v>
      </c>
      <c r="B5" s="148">
        <v>3623399.889</v>
      </c>
      <c r="C5" s="148">
        <v>2720991.94</v>
      </c>
      <c r="D5" s="148">
        <v>6344391.83</v>
      </c>
      <c r="E5" s="148">
        <v>1634504.58</v>
      </c>
      <c r="F5" s="149">
        <v>7978896.409</v>
      </c>
      <c r="G5" s="148">
        <v>1192470.814</v>
      </c>
      <c r="H5" s="148">
        <v>1058359.3339999998</v>
      </c>
      <c r="I5" s="148">
        <v>2250830.148</v>
      </c>
      <c r="J5" s="148">
        <v>790921.57</v>
      </c>
      <c r="K5" s="149">
        <v>3041751.71</v>
      </c>
      <c r="L5" s="14"/>
      <c r="M5" s="182"/>
    </row>
    <row r="6" spans="1:13" ht="15">
      <c r="A6" s="49" t="s">
        <v>81</v>
      </c>
      <c r="B6" s="150">
        <v>4003137.5439999998</v>
      </c>
      <c r="C6" s="150">
        <v>3385258.4</v>
      </c>
      <c r="D6" s="150">
        <v>7388395.95</v>
      </c>
      <c r="E6" s="150">
        <v>3541436.48</v>
      </c>
      <c r="F6" s="151">
        <v>10929832.424</v>
      </c>
      <c r="G6" s="150">
        <v>6391938.896</v>
      </c>
      <c r="H6" s="150">
        <v>6734229.619999999</v>
      </c>
      <c r="I6" s="150">
        <v>13126168.515999999</v>
      </c>
      <c r="J6" s="150">
        <v>5317920.279999999</v>
      </c>
      <c r="K6" s="151">
        <v>18444088.79</v>
      </c>
      <c r="L6" s="14"/>
      <c r="M6" s="182"/>
    </row>
    <row r="7" spans="1:12" ht="15">
      <c r="A7" s="49" t="s">
        <v>82</v>
      </c>
      <c r="B7" s="150">
        <v>203719.329</v>
      </c>
      <c r="C7" s="150">
        <v>197088.67</v>
      </c>
      <c r="D7" s="150">
        <v>400808</v>
      </c>
      <c r="E7" s="150">
        <v>254189.9</v>
      </c>
      <c r="F7" s="151">
        <v>654997.899</v>
      </c>
      <c r="G7" s="150">
        <v>722636.9970000001</v>
      </c>
      <c r="H7" s="150">
        <v>338752.72</v>
      </c>
      <c r="I7" s="150">
        <v>1061389.714</v>
      </c>
      <c r="J7" s="150">
        <v>204495</v>
      </c>
      <c r="K7" s="151">
        <v>1265884.71</v>
      </c>
      <c r="L7" s="14"/>
    </row>
    <row r="8" spans="1:12" ht="15">
      <c r="A8" s="49" t="s">
        <v>97</v>
      </c>
      <c r="B8" s="150">
        <v>266134.455</v>
      </c>
      <c r="C8" s="150">
        <v>203100.26</v>
      </c>
      <c r="D8" s="150">
        <v>469234.71</v>
      </c>
      <c r="E8" s="150">
        <v>333407.56</v>
      </c>
      <c r="F8" s="151">
        <v>802642.275</v>
      </c>
      <c r="G8" s="165" t="s">
        <v>7</v>
      </c>
      <c r="H8" s="165" t="s">
        <v>7</v>
      </c>
      <c r="I8" s="165" t="s">
        <v>7</v>
      </c>
      <c r="J8" s="210" t="s">
        <v>7</v>
      </c>
      <c r="K8" s="88" t="s">
        <v>7</v>
      </c>
      <c r="L8" s="14"/>
    </row>
    <row r="9" spans="1:12" s="208" customFormat="1" ht="15">
      <c r="A9" s="49" t="s">
        <v>96</v>
      </c>
      <c r="B9" s="210" t="s">
        <v>7</v>
      </c>
      <c r="C9" s="210" t="s">
        <v>7</v>
      </c>
      <c r="D9" s="210" t="s">
        <v>7</v>
      </c>
      <c r="E9" s="150">
        <v>1702965.78</v>
      </c>
      <c r="F9" s="151">
        <v>1702965.78</v>
      </c>
      <c r="G9" s="165"/>
      <c r="H9" s="165"/>
      <c r="I9" s="165"/>
      <c r="J9" s="210"/>
      <c r="K9" s="88"/>
      <c r="L9" s="14"/>
    </row>
    <row r="10" spans="1:12" ht="15">
      <c r="A10" s="49" t="s">
        <v>83</v>
      </c>
      <c r="B10" s="150">
        <v>338715.2704</v>
      </c>
      <c r="C10" s="150">
        <v>301134.07</v>
      </c>
      <c r="D10" s="150">
        <v>639849.34</v>
      </c>
      <c r="E10" s="150">
        <v>326393.32</v>
      </c>
      <c r="F10" s="151">
        <v>966242.6603999999</v>
      </c>
      <c r="G10" s="150">
        <v>324329.9353</v>
      </c>
      <c r="H10" s="150">
        <v>346323.35</v>
      </c>
      <c r="I10" s="150">
        <v>670653.2867999999</v>
      </c>
      <c r="J10" s="150">
        <v>322737.1</v>
      </c>
      <c r="K10" s="151">
        <v>993390.39</v>
      </c>
      <c r="L10" s="14"/>
    </row>
    <row r="11" spans="1:12" ht="15">
      <c r="A11" s="50" t="s">
        <v>84</v>
      </c>
      <c r="B11" s="152">
        <v>5147.611</v>
      </c>
      <c r="C11" s="152">
        <v>4727.24</v>
      </c>
      <c r="D11" s="152">
        <v>9874.85</v>
      </c>
      <c r="E11" s="152">
        <v>24232.66</v>
      </c>
      <c r="F11" s="153">
        <v>34107.511</v>
      </c>
      <c r="G11" s="152">
        <v>181612.823</v>
      </c>
      <c r="H11" s="152">
        <v>677.7</v>
      </c>
      <c r="I11" s="152">
        <v>182290.524</v>
      </c>
      <c r="J11" s="152">
        <v>8627.7</v>
      </c>
      <c r="K11" s="153">
        <v>190918.23</v>
      </c>
      <c r="L11" s="14"/>
    </row>
    <row r="12" spans="1:14" ht="15">
      <c r="A12" s="42" t="s">
        <v>85</v>
      </c>
      <c r="B12" s="154">
        <v>8440254.0984</v>
      </c>
      <c r="C12" s="154">
        <v>6812300.58</v>
      </c>
      <c r="D12" s="154">
        <v>15252554.680000002</v>
      </c>
      <c r="E12" s="154">
        <v>7817130.280000001</v>
      </c>
      <c r="F12" s="43">
        <v>23069684.958400004</v>
      </c>
      <c r="G12" s="155">
        <v>8812989.465300001</v>
      </c>
      <c r="H12" s="154">
        <v>8478342.72</v>
      </c>
      <c r="I12" s="154">
        <v>17291332.187799998</v>
      </c>
      <c r="J12" s="154">
        <v>6644701.64</v>
      </c>
      <c r="K12" s="43">
        <v>23936033.83</v>
      </c>
      <c r="L12" s="14"/>
      <c r="M12" s="14"/>
      <c r="N12" s="14"/>
    </row>
    <row r="13" spans="1:11" ht="18.75">
      <c r="A13" s="229" t="s">
        <v>90</v>
      </c>
      <c r="B13" s="230"/>
      <c r="C13" s="230"/>
      <c r="D13" s="230"/>
      <c r="E13" s="230"/>
      <c r="F13" s="230"/>
      <c r="G13" s="230"/>
      <c r="H13" s="140"/>
      <c r="I13" s="140"/>
      <c r="K13" s="141"/>
    </row>
    <row r="14" spans="1:11" ht="15">
      <c r="A14" s="48" t="s">
        <v>86</v>
      </c>
      <c r="B14" s="156">
        <v>3517.8703333333333</v>
      </c>
      <c r="C14" s="156">
        <v>3230.867666666666</v>
      </c>
      <c r="D14" s="156">
        <v>3374.3689999999997</v>
      </c>
      <c r="E14" s="156">
        <v>2411.12</v>
      </c>
      <c r="F14" s="157">
        <v>3053.28</v>
      </c>
      <c r="G14" s="158">
        <v>1320.408</v>
      </c>
      <c r="H14" s="159">
        <v>1335.38</v>
      </c>
      <c r="I14" s="159">
        <v>1327.8935000000001</v>
      </c>
      <c r="J14" s="156">
        <v>1326.32</v>
      </c>
      <c r="K14" s="157">
        <v>1327.37</v>
      </c>
    </row>
    <row r="15" spans="1:11" ht="15">
      <c r="A15" s="49" t="s">
        <v>87</v>
      </c>
      <c r="B15" s="166" t="s">
        <v>7</v>
      </c>
      <c r="C15" s="166" t="s">
        <v>7</v>
      </c>
      <c r="D15" s="166" t="s">
        <v>7</v>
      </c>
      <c r="E15" s="166" t="s">
        <v>7</v>
      </c>
      <c r="F15" s="167" t="s">
        <v>7</v>
      </c>
      <c r="G15" s="159">
        <v>174.87133333333358</v>
      </c>
      <c r="H15" s="159">
        <v>658.82</v>
      </c>
      <c r="I15" s="159">
        <v>416.84383333333346</v>
      </c>
      <c r="J15" s="166">
        <v>632.45</v>
      </c>
      <c r="K15" s="167">
        <v>488.71</v>
      </c>
    </row>
    <row r="16" spans="1:11" ht="15">
      <c r="A16" s="49" t="s">
        <v>88</v>
      </c>
      <c r="B16" s="166" t="s">
        <v>7</v>
      </c>
      <c r="C16" s="166" t="s">
        <v>7</v>
      </c>
      <c r="D16" s="166" t="s">
        <v>7</v>
      </c>
      <c r="E16" s="166" t="s">
        <v>7</v>
      </c>
      <c r="F16" s="167" t="s">
        <v>7</v>
      </c>
      <c r="G16" s="159">
        <v>1028.1633333333332</v>
      </c>
      <c r="H16" s="159">
        <v>684.61</v>
      </c>
      <c r="I16" s="159">
        <v>856.387</v>
      </c>
      <c r="J16" s="166">
        <v>386.57</v>
      </c>
      <c r="K16" s="167">
        <v>699.78</v>
      </c>
    </row>
    <row r="17" spans="1:11" ht="15">
      <c r="A17" s="49" t="s">
        <v>89</v>
      </c>
      <c r="B17" s="160">
        <v>384.18533333333335</v>
      </c>
      <c r="C17" s="160">
        <v>334.22</v>
      </c>
      <c r="D17" s="160">
        <v>359.201</v>
      </c>
      <c r="E17" s="160">
        <v>601.56</v>
      </c>
      <c r="F17" s="161">
        <v>439.99</v>
      </c>
      <c r="G17" s="150">
        <v>2433.3633334713</v>
      </c>
      <c r="H17" s="150">
        <v>2285.97</v>
      </c>
      <c r="I17" s="150">
        <v>2359.6671667215223</v>
      </c>
      <c r="J17" s="160">
        <v>2023.11</v>
      </c>
      <c r="K17" s="161">
        <v>2247.48</v>
      </c>
    </row>
    <row r="18" spans="1:11" ht="15">
      <c r="A18" s="50" t="s">
        <v>97</v>
      </c>
      <c r="B18" s="162">
        <v>2158.801333333333</v>
      </c>
      <c r="C18" s="162">
        <v>2501.87</v>
      </c>
      <c r="D18" s="162">
        <v>2330.3338333333336</v>
      </c>
      <c r="E18" s="162">
        <v>3251.82</v>
      </c>
      <c r="F18" s="163">
        <v>2637.49</v>
      </c>
      <c r="G18" s="168" t="s">
        <v>7</v>
      </c>
      <c r="H18" s="168" t="s">
        <v>7</v>
      </c>
      <c r="I18" s="168" t="s">
        <v>7</v>
      </c>
      <c r="J18" s="168" t="s">
        <v>7</v>
      </c>
      <c r="K18" s="172" t="s">
        <v>7</v>
      </c>
    </row>
    <row r="19" spans="1:11" ht="15">
      <c r="A19" s="42" t="s">
        <v>85</v>
      </c>
      <c r="B19" s="164">
        <v>6060.857</v>
      </c>
      <c r="C19" s="164">
        <v>6066.957666666666</v>
      </c>
      <c r="D19" s="164">
        <v>6063.903833333333</v>
      </c>
      <c r="E19" s="164">
        <v>6264.5</v>
      </c>
      <c r="F19" s="44">
        <v>6130.76</v>
      </c>
      <c r="G19" s="164">
        <v>4956.806000137967</v>
      </c>
      <c r="H19" s="164">
        <v>4964.78</v>
      </c>
      <c r="I19" s="164">
        <v>4960.7915000548555</v>
      </c>
      <c r="J19" s="164">
        <v>4368.45</v>
      </c>
      <c r="K19" s="44">
        <v>4763.34</v>
      </c>
    </row>
    <row r="21" spans="1:12" ht="15">
      <c r="A21" t="s">
        <v>91</v>
      </c>
      <c r="H21" s="14"/>
      <c r="J21" s="182"/>
      <c r="L21" s="14"/>
    </row>
    <row r="22" spans="5:7" ht="15">
      <c r="E22" s="14"/>
      <c r="G22" s="14"/>
    </row>
    <row r="24" spans="2:3" ht="15">
      <c r="B24" s="14"/>
      <c r="C24" s="14"/>
    </row>
  </sheetData>
  <sheetProtection/>
  <mergeCells count="5">
    <mergeCell ref="A4:G4"/>
    <mergeCell ref="A13:G13"/>
    <mergeCell ref="A1:K1"/>
    <mergeCell ref="B2:F2"/>
    <mergeCell ref="G2:K2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workbookViewId="0" topLeftCell="A1">
      <selection activeCell="D30" sqref="D30"/>
    </sheetView>
  </sheetViews>
  <sheetFormatPr defaultColWidth="9.140625" defaultRowHeight="15"/>
  <cols>
    <col min="1" max="1" width="41.7109375" style="0" customWidth="1"/>
    <col min="2" max="2" width="13.00390625" style="0" customWidth="1"/>
    <col min="3" max="3" width="14.00390625" style="0" customWidth="1"/>
    <col min="4" max="5" width="14.00390625" style="208" customWidth="1"/>
    <col min="6" max="6" width="12.8515625" style="0" customWidth="1"/>
    <col min="7" max="7" width="13.00390625" style="0" customWidth="1"/>
    <col min="8" max="8" width="13.140625" style="0" customWidth="1"/>
    <col min="9" max="9" width="14.8515625" style="0" customWidth="1"/>
    <col min="10" max="10" width="13.57421875" style="0" customWidth="1"/>
    <col min="11" max="11" width="12.57421875" style="0" customWidth="1"/>
    <col min="12" max="12" width="12.7109375" style="0" customWidth="1"/>
  </cols>
  <sheetData>
    <row r="1" spans="1:11" ht="21">
      <c r="A1" s="232" t="s">
        <v>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1">
      <c r="A2" s="145"/>
      <c r="B2" s="234">
        <v>2010</v>
      </c>
      <c r="C2" s="217"/>
      <c r="D2" s="217"/>
      <c r="E2" s="217"/>
      <c r="F2" s="235"/>
      <c r="G2" s="234">
        <v>2011</v>
      </c>
      <c r="H2" s="217"/>
      <c r="I2" s="217"/>
      <c r="J2" s="217"/>
      <c r="K2" s="217"/>
    </row>
    <row r="3" spans="1:11" ht="18.75">
      <c r="A3" s="146"/>
      <c r="B3" s="169" t="s">
        <v>30</v>
      </c>
      <c r="C3" s="169" t="s">
        <v>31</v>
      </c>
      <c r="D3" s="169" t="s">
        <v>32</v>
      </c>
      <c r="E3" s="169" t="s">
        <v>33</v>
      </c>
      <c r="F3" s="169" t="s">
        <v>78</v>
      </c>
      <c r="G3" s="169" t="s">
        <v>30</v>
      </c>
      <c r="H3" s="169" t="s">
        <v>31</v>
      </c>
      <c r="I3" s="169" t="s">
        <v>32</v>
      </c>
      <c r="J3" s="169" t="s">
        <v>33</v>
      </c>
      <c r="K3" s="169" t="s">
        <v>78</v>
      </c>
    </row>
    <row r="4" spans="1:11" ht="18.75">
      <c r="A4" s="229" t="s">
        <v>93</v>
      </c>
      <c r="B4" s="230"/>
      <c r="C4" s="230"/>
      <c r="D4" s="230"/>
      <c r="E4" s="230"/>
      <c r="F4" s="230"/>
      <c r="G4" s="230"/>
      <c r="H4" s="142"/>
      <c r="I4" s="142"/>
      <c r="J4" s="140"/>
      <c r="K4" s="142"/>
    </row>
    <row r="5" spans="1:12" ht="15">
      <c r="A5" s="49" t="s">
        <v>81</v>
      </c>
      <c r="B5" s="148">
        <v>768331.128</v>
      </c>
      <c r="C5" s="150">
        <v>796424.6640000001</v>
      </c>
      <c r="D5" s="150">
        <v>1564755.792</v>
      </c>
      <c r="E5" s="150">
        <v>2595137.09</v>
      </c>
      <c r="F5" s="149">
        <v>4159892.882</v>
      </c>
      <c r="G5" s="150">
        <v>1230321.35</v>
      </c>
      <c r="H5" s="148">
        <v>1398520.66</v>
      </c>
      <c r="I5" s="148">
        <v>2628842.01</v>
      </c>
      <c r="J5" s="179">
        <v>1208433.59</v>
      </c>
      <c r="K5" s="149">
        <v>3837275.6</v>
      </c>
      <c r="L5" s="182"/>
    </row>
    <row r="6" spans="1:12" ht="15">
      <c r="A6" s="49" t="s">
        <v>82</v>
      </c>
      <c r="B6" s="150">
        <v>202456.185</v>
      </c>
      <c r="C6" s="150">
        <v>214272.412</v>
      </c>
      <c r="D6" s="150">
        <v>416728.59699999995</v>
      </c>
      <c r="E6" s="150">
        <v>270682.72</v>
      </c>
      <c r="F6" s="151">
        <v>687411.317</v>
      </c>
      <c r="G6" s="150">
        <v>286163.93</v>
      </c>
      <c r="H6" s="150">
        <v>434702.38</v>
      </c>
      <c r="I6" s="150">
        <v>720866.31</v>
      </c>
      <c r="J6" s="150">
        <v>294560.32</v>
      </c>
      <c r="K6" s="151">
        <v>1015426.63</v>
      </c>
      <c r="L6" s="182"/>
    </row>
    <row r="7" spans="1:12" ht="15">
      <c r="A7" s="49" t="s">
        <v>97</v>
      </c>
      <c r="B7" s="150">
        <v>16043.588</v>
      </c>
      <c r="C7" s="150">
        <v>16162.14</v>
      </c>
      <c r="D7" s="150">
        <v>32205.727999999996</v>
      </c>
      <c r="E7" s="150">
        <v>53555.74</v>
      </c>
      <c r="F7" s="151">
        <v>85761.468</v>
      </c>
      <c r="G7" s="165" t="s">
        <v>7</v>
      </c>
      <c r="H7" s="168" t="s">
        <v>7</v>
      </c>
      <c r="I7" s="168" t="s">
        <v>7</v>
      </c>
      <c r="J7" s="210" t="s">
        <v>7</v>
      </c>
      <c r="K7" s="168" t="s">
        <v>7</v>
      </c>
      <c r="L7" s="182"/>
    </row>
    <row r="8" spans="1:12" ht="15">
      <c r="A8" s="42" t="s">
        <v>85</v>
      </c>
      <c r="B8" s="154">
        <v>986830.9010000001</v>
      </c>
      <c r="C8" s="154">
        <v>1026859.2160000001</v>
      </c>
      <c r="D8" s="154">
        <v>2013690.1169999999</v>
      </c>
      <c r="E8" s="154">
        <v>2919375.55</v>
      </c>
      <c r="F8" s="43">
        <v>4933065.666999999</v>
      </c>
      <c r="G8" s="154">
        <v>1516485.2759999998</v>
      </c>
      <c r="H8" s="154">
        <v>1833223.04</v>
      </c>
      <c r="I8" s="154">
        <v>3349708.318</v>
      </c>
      <c r="J8" s="154">
        <v>1502993.91</v>
      </c>
      <c r="K8" s="43">
        <v>4852702.23</v>
      </c>
      <c r="L8" s="182"/>
    </row>
    <row r="9" spans="1:11" ht="18.75">
      <c r="A9" s="229" t="s">
        <v>94</v>
      </c>
      <c r="B9" s="230"/>
      <c r="C9" s="230"/>
      <c r="D9" s="230"/>
      <c r="E9" s="230"/>
      <c r="F9" s="230"/>
      <c r="G9" s="230"/>
      <c r="H9" s="140"/>
      <c r="I9" s="140"/>
      <c r="J9" s="140"/>
      <c r="K9" s="140"/>
    </row>
    <row r="10" spans="1:11" ht="15">
      <c r="A10" s="49" t="s">
        <v>87</v>
      </c>
      <c r="B10" s="178" t="s">
        <v>7</v>
      </c>
      <c r="C10" s="179" t="s">
        <v>7</v>
      </c>
      <c r="D10" s="179" t="s">
        <v>7</v>
      </c>
      <c r="E10" s="179" t="s">
        <v>7</v>
      </c>
      <c r="F10" s="175" t="s">
        <v>7</v>
      </c>
      <c r="G10" s="170">
        <v>7.54</v>
      </c>
      <c r="H10" s="170">
        <v>11.25</v>
      </c>
      <c r="I10" s="170">
        <v>9.3975</v>
      </c>
      <c r="J10" s="179">
        <v>16.38</v>
      </c>
      <c r="K10" s="175">
        <v>11.72</v>
      </c>
    </row>
    <row r="11" spans="1:11" ht="15">
      <c r="A11" s="49" t="s">
        <v>88</v>
      </c>
      <c r="B11" s="179" t="s">
        <v>7</v>
      </c>
      <c r="C11" s="179" t="s">
        <v>7</v>
      </c>
      <c r="D11" s="179" t="s">
        <v>7</v>
      </c>
      <c r="E11" s="179" t="s">
        <v>7</v>
      </c>
      <c r="F11" s="174" t="s">
        <v>7</v>
      </c>
      <c r="G11" s="170">
        <v>17.566666666666666</v>
      </c>
      <c r="H11" s="170">
        <v>25.53</v>
      </c>
      <c r="I11" s="170">
        <v>21.55</v>
      </c>
      <c r="J11" s="179">
        <v>22.89</v>
      </c>
      <c r="K11" s="174">
        <v>22</v>
      </c>
    </row>
    <row r="12" spans="1:11" ht="15">
      <c r="A12" s="49" t="s">
        <v>89</v>
      </c>
      <c r="B12" s="180">
        <v>275.52733333333333</v>
      </c>
      <c r="C12" s="180">
        <v>319.14133333333336</v>
      </c>
      <c r="D12" s="180">
        <v>297.33433333333335</v>
      </c>
      <c r="E12" s="180">
        <v>429.4</v>
      </c>
      <c r="F12" s="176">
        <v>341.36</v>
      </c>
      <c r="G12" s="170">
        <v>234.15766666666667</v>
      </c>
      <c r="H12" s="170">
        <v>313.26</v>
      </c>
      <c r="I12" s="170">
        <v>273.71000000000004</v>
      </c>
      <c r="J12" s="180">
        <v>321.53</v>
      </c>
      <c r="K12" s="176">
        <v>289.65</v>
      </c>
    </row>
    <row r="13" spans="1:11" ht="15">
      <c r="A13" s="49" t="s">
        <v>97</v>
      </c>
      <c r="B13" s="180">
        <v>90.2</v>
      </c>
      <c r="C13" s="180">
        <v>108.08</v>
      </c>
      <c r="D13" s="180">
        <v>99.14</v>
      </c>
      <c r="E13" s="180">
        <v>208.91</v>
      </c>
      <c r="F13" s="176">
        <v>135.73</v>
      </c>
      <c r="G13" s="173" t="s">
        <v>7</v>
      </c>
      <c r="H13" s="173" t="s">
        <v>7</v>
      </c>
      <c r="I13" s="173" t="s">
        <v>7</v>
      </c>
      <c r="J13" s="179" t="s">
        <v>7</v>
      </c>
      <c r="K13" s="174" t="s">
        <v>7</v>
      </c>
    </row>
    <row r="14" spans="1:11" ht="15">
      <c r="A14" s="50" t="s">
        <v>95</v>
      </c>
      <c r="B14" s="181" t="s">
        <v>7</v>
      </c>
      <c r="C14" s="181" t="s">
        <v>7</v>
      </c>
      <c r="D14" s="181" t="s">
        <v>7</v>
      </c>
      <c r="E14" s="181" t="s">
        <v>7</v>
      </c>
      <c r="F14" s="177" t="s">
        <v>7</v>
      </c>
      <c r="G14" s="171">
        <v>2.605666666666666</v>
      </c>
      <c r="H14" s="171">
        <v>3.56</v>
      </c>
      <c r="I14" s="171">
        <v>3.0845</v>
      </c>
      <c r="J14" s="181">
        <v>3.56</v>
      </c>
      <c r="K14" s="177">
        <v>3.24</v>
      </c>
    </row>
    <row r="15" spans="1:11" ht="15">
      <c r="A15" s="42" t="s">
        <v>85</v>
      </c>
      <c r="B15" s="164">
        <v>365.7273333333333</v>
      </c>
      <c r="C15" s="164">
        <v>427.22133333333335</v>
      </c>
      <c r="D15" s="164">
        <v>396.47433333333333</v>
      </c>
      <c r="E15" s="164">
        <v>638.31</v>
      </c>
      <c r="F15" s="44">
        <v>477.09000000000003</v>
      </c>
      <c r="G15" s="164">
        <v>261.87</v>
      </c>
      <c r="H15" s="164">
        <v>353.61</v>
      </c>
      <c r="I15" s="164">
        <v>307.74199999999996</v>
      </c>
      <c r="J15" s="164">
        <v>364.35</v>
      </c>
      <c r="K15" s="44">
        <v>326.61</v>
      </c>
    </row>
    <row r="17" ht="15">
      <c r="H17" s="14"/>
    </row>
    <row r="22" spans="5:9" ht="15">
      <c r="E22" s="14"/>
      <c r="I22" s="14"/>
    </row>
    <row r="23" ht="15">
      <c r="E23" s="14"/>
    </row>
    <row r="24" ht="15">
      <c r="E24" s="14"/>
    </row>
    <row r="25" ht="15">
      <c r="E25" s="14"/>
    </row>
    <row r="26" ht="15">
      <c r="E26" s="14"/>
    </row>
  </sheetData>
  <sheetProtection/>
  <mergeCells count="5">
    <mergeCell ref="A4:G4"/>
    <mergeCell ref="A9:G9"/>
    <mergeCell ref="B2:F2"/>
    <mergeCell ref="G2:K2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Романова Анастасия Юрьевна</cp:lastModifiedBy>
  <cp:lastPrinted>2011-07-22T08:59:43Z</cp:lastPrinted>
  <dcterms:created xsi:type="dcterms:W3CDTF">2010-04-06T12:01:25Z</dcterms:created>
  <dcterms:modified xsi:type="dcterms:W3CDTF">2011-10-27T11:20:33Z</dcterms:modified>
  <cp:category/>
  <cp:version/>
  <cp:contentType/>
  <cp:contentStatus/>
</cp:coreProperties>
</file>