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tgc1.local\MainFS\bdef\DE\Общая\диск R\ТГК\Тарифы 2018\Тарифы на электроэнергию\РД\публикация\"/>
    </mc:Choice>
  </mc:AlternateContent>
  <bookViews>
    <workbookView xWindow="480" yWindow="75" windowWidth="18195" windowHeight="11820"/>
  </bookViews>
  <sheets>
    <sheet name="Раздел 1" sheetId="2" r:id="rId1"/>
    <sheet name="Тарифы" sheetId="1" r:id="rId2"/>
    <sheet name="Раздел 2. ЦТЭЦ (ЭС-2)" sheetId="4" r:id="rId3"/>
    <sheet name="Раздел 2. ЦТЭЦ (ГТУ-1) ДПМ" sheetId="36" r:id="rId4"/>
    <sheet name="Раздел 2. ЦТЭЦ (ГТУ-2) ДПМ" sheetId="37" r:id="rId5"/>
    <sheet name="Раздел 2. ТЭЦ-5 ПГУ-450" sheetId="6" r:id="rId6"/>
    <sheet name="Раздел 2. ТЭЦ-7 ТГ-3" sheetId="8" r:id="rId7"/>
    <sheet name="Раздел 2. ТЭЦ-14 БЛ-1 ДПМ" sheetId="11" r:id="rId8"/>
    <sheet name="Раздел 2. ТЭЦ-14 ПГУ ДПМ" sheetId="12" r:id="rId9"/>
    <sheet name="Раздел 2. ТЭЦ-15" sheetId="13" r:id="rId10"/>
    <sheet name="Раздел 2. ТЭЦ-17" sheetId="14" r:id="rId11"/>
    <sheet name="Раздел 2. ТЭЦ-22 без ДПМ" sheetId="16" r:id="rId12"/>
    <sheet name="Раздел 2. ТЭЦ-22 БЛ-4 ДПМ" sheetId="17" r:id="rId13"/>
    <sheet name="Раздел 2. ГЭС-6" sheetId="19" r:id="rId14"/>
    <sheet name="Раздел 2. ГЭС-13" sheetId="20" r:id="rId15"/>
    <sheet name="Раздел 2. ГЭС-10 " sheetId="21" r:id="rId16"/>
    <sheet name="Раздел 2. ГЭС-11" sheetId="25" r:id="rId17"/>
    <sheet name="Раздел 2. Каскад-2" sheetId="29" r:id="rId18"/>
    <sheet name="Раздел 2. Апатитская ТЭЦ" sheetId="38" r:id="rId19"/>
    <sheet name="Раздел 2. Каскады Кольских ГЭС" sheetId="39" r:id="rId20"/>
    <sheet name="Раздел 2. ККГЭС" sheetId="41" r:id="rId21"/>
    <sheet name="Раздел 2. КВГЭС" sheetId="42" r:id="rId22"/>
    <sheet name="Раздел 2. КСГЭС" sheetId="43" r:id="rId23"/>
  </sheets>
  <externalReferences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</externalReferences>
  <definedNames>
    <definedName name="_xlnm.Print_Titles" localSheetId="18">'Раздел 2. Апатитская ТЭЦ'!$8:$8</definedName>
    <definedName name="_xlnm.Print_Titles" localSheetId="15">'Раздел 2. ГЭС-10 '!$8:$8</definedName>
    <definedName name="_xlnm.Print_Titles" localSheetId="16">'Раздел 2. ГЭС-11'!$8:$8</definedName>
    <definedName name="_xlnm.Print_Titles" localSheetId="14">'Раздел 2. ГЭС-13'!$8:$8</definedName>
    <definedName name="_xlnm.Print_Titles" localSheetId="13">'Раздел 2. ГЭС-6'!$8:$8</definedName>
    <definedName name="_xlnm.Print_Titles" localSheetId="17">'Раздел 2. Каскад-2'!$8:$8</definedName>
    <definedName name="_xlnm.Print_Titles" localSheetId="19">'Раздел 2. Каскады Кольских ГЭС'!$8:$8</definedName>
    <definedName name="_xlnm.Print_Titles" localSheetId="21">'Раздел 2. КВГЭС'!$8:$8</definedName>
    <definedName name="_xlnm.Print_Titles" localSheetId="20">'Раздел 2. ККГЭС'!$8:$8</definedName>
    <definedName name="_xlnm.Print_Titles" localSheetId="22">'Раздел 2. КСГЭС'!$8:$8</definedName>
    <definedName name="_xlnm.Print_Titles" localSheetId="7">'Раздел 2. ТЭЦ-14 БЛ-1 ДПМ'!$8:$8</definedName>
    <definedName name="_xlnm.Print_Titles" localSheetId="8">'Раздел 2. ТЭЦ-14 ПГУ ДПМ'!$8:$8</definedName>
    <definedName name="_xlnm.Print_Titles" localSheetId="9">'Раздел 2. ТЭЦ-15'!$8:$8</definedName>
    <definedName name="_xlnm.Print_Titles" localSheetId="10">'Раздел 2. ТЭЦ-17'!$8:$8</definedName>
    <definedName name="_xlnm.Print_Titles" localSheetId="11">'Раздел 2. ТЭЦ-22 без ДПМ'!$8:$8</definedName>
    <definedName name="_xlnm.Print_Titles" localSheetId="12">'Раздел 2. ТЭЦ-22 БЛ-4 ДПМ'!$8:$8</definedName>
    <definedName name="_xlnm.Print_Titles" localSheetId="5">'Раздел 2. ТЭЦ-5 ПГУ-450'!$8:$8</definedName>
    <definedName name="_xlnm.Print_Titles" localSheetId="6">'Раздел 2. ТЭЦ-7 ТГ-3'!$8:$8</definedName>
    <definedName name="_xlnm.Print_Titles" localSheetId="3">'Раздел 2. ЦТЭЦ (ГТУ-1) ДПМ'!$8:$8</definedName>
    <definedName name="_xlnm.Print_Titles" localSheetId="4">'Раздел 2. ЦТЭЦ (ГТУ-2) ДПМ'!$8:$8</definedName>
    <definedName name="_xlnm.Print_Titles" localSheetId="2">'Раздел 2. ЦТЭЦ (ЭС-2)'!$8:$8</definedName>
    <definedName name="_xlnm.Print_Area" localSheetId="6">'Раздел 2. ТЭЦ-7 ТГ-3'!$A$1:$F$52</definedName>
  </definedNames>
  <calcPr calcId="162913"/>
</workbook>
</file>

<file path=xl/calcChain.xml><?xml version="1.0" encoding="utf-8"?>
<calcChain xmlns="http://schemas.openxmlformats.org/spreadsheetml/2006/main">
  <c r="F15" i="42" l="1"/>
  <c r="E22" i="1" l="1"/>
  <c r="D22" i="1"/>
  <c r="E21" i="1" l="1"/>
  <c r="D21" i="1"/>
  <c r="E26" i="1"/>
  <c r="D26" i="1"/>
  <c r="E25" i="1"/>
  <c r="D25" i="1"/>
  <c r="E24" i="1"/>
  <c r="D24" i="1"/>
  <c r="E23" i="1"/>
  <c r="D23" i="1"/>
  <c r="E20" i="1"/>
  <c r="D20" i="1"/>
  <c r="E19" i="1"/>
  <c r="D19" i="1"/>
  <c r="E16" i="1"/>
  <c r="D16" i="1"/>
  <c r="D17" i="1"/>
  <c r="E15" i="1"/>
  <c r="D15" i="1"/>
  <c r="E14" i="1"/>
  <c r="D14" i="1"/>
  <c r="D13" i="1"/>
  <c r="D12" i="1"/>
  <c r="D11" i="1"/>
  <c r="D10" i="1"/>
  <c r="D9" i="1"/>
  <c r="D8" i="1"/>
  <c r="E7" i="1"/>
  <c r="D7" i="1"/>
  <c r="F29" i="43" l="1"/>
  <c r="D29" i="43"/>
  <c r="E29" i="42"/>
  <c r="E29" i="43" l="1"/>
  <c r="F29" i="42"/>
  <c r="F44" i="42" s="1"/>
  <c r="F45" i="42" s="1"/>
  <c r="F29" i="41"/>
  <c r="F44" i="41" s="1"/>
  <c r="F45" i="41" s="1"/>
  <c r="E29" i="41"/>
  <c r="E44" i="41" s="1"/>
  <c r="E45" i="41" s="1"/>
  <c r="F44" i="43"/>
  <c r="F45" i="43" s="1"/>
  <c r="E44" i="43"/>
  <c r="E45" i="43" s="1"/>
  <c r="D44" i="43"/>
  <c r="D45" i="43" s="1"/>
  <c r="E44" i="42"/>
  <c r="E45" i="42" s="1"/>
  <c r="D44" i="42"/>
  <c r="D45" i="42" s="1"/>
  <c r="D44" i="41"/>
  <c r="D45" i="41" s="1"/>
  <c r="D31" i="39"/>
  <c r="D29" i="39"/>
  <c r="D44" i="39" s="1"/>
  <c r="D45" i="39" s="1"/>
  <c r="F31" i="38"/>
  <c r="F29" i="38"/>
  <c r="E29" i="38"/>
  <c r="E44" i="38" s="1"/>
  <c r="E31" i="38"/>
  <c r="D44" i="38" l="1"/>
  <c r="D45" i="38" s="1"/>
  <c r="F44" i="38"/>
  <c r="F45" i="38" s="1"/>
  <c r="E45" i="38"/>
  <c r="E27" i="1" l="1"/>
  <c r="D27" i="1"/>
  <c r="F31" i="39" l="1"/>
  <c r="F29" i="39"/>
  <c r="E29" i="39"/>
  <c r="E31" i="39"/>
  <c r="E18" i="1"/>
  <c r="D18" i="1"/>
  <c r="D10" i="38"/>
  <c r="E10" i="38"/>
  <c r="F10" i="38"/>
  <c r="F15" i="6" l="1"/>
  <c r="F15" i="8" l="1"/>
  <c r="D29" i="21" l="1"/>
  <c r="D15" i="4" l="1"/>
  <c r="D29" i="19" l="1"/>
  <c r="E15" i="29" l="1"/>
  <c r="D15" i="29"/>
  <c r="F15" i="29" l="1"/>
  <c r="D15" i="17" l="1"/>
  <c r="D15" i="25" l="1"/>
  <c r="D15" i="21"/>
  <c r="D15" i="19"/>
  <c r="F29" i="21" l="1"/>
  <c r="D29" i="25" l="1"/>
  <c r="E29" i="21"/>
  <c r="D15" i="12" l="1"/>
  <c r="F36" i="12"/>
  <c r="F29" i="11"/>
  <c r="F15" i="11"/>
  <c r="F36" i="11"/>
  <c r="F29" i="8"/>
  <c r="F36" i="8"/>
  <c r="F36" i="6"/>
  <c r="F44" i="8" l="1"/>
  <c r="F45" i="8" s="1"/>
  <c r="D15" i="8"/>
  <c r="D15" i="11"/>
  <c r="D29" i="29" l="1"/>
  <c r="F29" i="29"/>
  <c r="E29" i="29" l="1"/>
  <c r="F29" i="6" l="1"/>
  <c r="D15" i="6"/>
  <c r="F44" i="6" l="1"/>
  <c r="F45" i="6" s="1"/>
  <c r="F36" i="13" l="1"/>
  <c r="F36" i="14"/>
  <c r="D15" i="14"/>
  <c r="F36" i="16"/>
  <c r="F36" i="17"/>
  <c r="E29" i="19"/>
  <c r="F29" i="19"/>
  <c r="E15" i="19"/>
  <c r="F15" i="19"/>
  <c r="E29" i="20"/>
  <c r="E15" i="20"/>
  <c r="E15" i="21"/>
  <c r="E29" i="25"/>
  <c r="F29" i="25"/>
  <c r="E15" i="25"/>
  <c r="F15" i="25"/>
  <c r="F15" i="20" l="1"/>
  <c r="F29" i="17"/>
  <c r="F15" i="17"/>
  <c r="F15" i="16"/>
  <c r="F29" i="14"/>
  <c r="F15" i="14"/>
  <c r="F29" i="13"/>
  <c r="F15" i="13"/>
  <c r="F29" i="12"/>
  <c r="F15" i="12"/>
  <c r="F44" i="13" l="1"/>
  <c r="F29" i="20"/>
  <c r="F29" i="16"/>
  <c r="F44" i="11"/>
  <c r="F45" i="11" s="1"/>
  <c r="F44" i="12" l="1"/>
  <c r="F45" i="12" s="1"/>
  <c r="F44" i="29"/>
  <c r="E44" i="25"/>
  <c r="E45" i="25" s="1"/>
  <c r="F44" i="25"/>
  <c r="E45" i="21"/>
  <c r="F44" i="20"/>
  <c r="E44" i="20"/>
  <c r="F44" i="19"/>
  <c r="E44" i="29" l="1"/>
  <c r="E45" i="29" s="1"/>
  <c r="F44" i="14"/>
  <c r="F45" i="14" s="1"/>
  <c r="F44" i="16" l="1"/>
  <c r="F45" i="16" s="1"/>
  <c r="E44" i="19"/>
  <c r="F44" i="17"/>
  <c r="F45" i="17" s="1"/>
  <c r="E45" i="19" l="1"/>
  <c r="F45" i="13" l="1"/>
  <c r="F15" i="21" l="1"/>
  <c r="D29" i="8" l="1"/>
  <c r="D29" i="6" l="1"/>
  <c r="D15" i="16" l="1"/>
  <c r="D15" i="13" l="1"/>
  <c r="D15" i="20"/>
  <c r="D29" i="13"/>
  <c r="D29" i="20" l="1"/>
  <c r="D29" i="4"/>
  <c r="D29" i="12" l="1"/>
  <c r="D29" i="16"/>
  <c r="D29" i="11"/>
  <c r="D29" i="17"/>
  <c r="D29" i="14"/>
  <c r="E36" i="17" l="1"/>
  <c r="E36" i="11"/>
  <c r="E29" i="11"/>
  <c r="E29" i="6"/>
  <c r="E36" i="6"/>
  <c r="E36" i="12"/>
  <c r="E15" i="14"/>
  <c r="E29" i="16"/>
  <c r="E36" i="16"/>
  <c r="E15" i="12"/>
  <c r="E36" i="8"/>
  <c r="E15" i="17"/>
  <c r="E29" i="14"/>
  <c r="E29" i="4"/>
  <c r="E29" i="17"/>
  <c r="E29" i="8"/>
  <c r="E15" i="4"/>
  <c r="E15" i="8"/>
  <c r="E15" i="11"/>
  <c r="E29" i="13"/>
  <c r="E36" i="13"/>
  <c r="E36" i="4"/>
  <c r="E36" i="14"/>
  <c r="E15" i="16"/>
  <c r="E29" i="12"/>
  <c r="E15" i="13"/>
  <c r="E44" i="11" l="1"/>
  <c r="E45" i="11" s="1"/>
  <c r="E44" i="16"/>
  <c r="E45" i="16" s="1"/>
  <c r="E44" i="17"/>
  <c r="E45" i="17" s="1"/>
  <c r="E44" i="13"/>
  <c r="E45" i="13" s="1"/>
  <c r="E44" i="4"/>
  <c r="E45" i="4" s="1"/>
  <c r="E44" i="14"/>
  <c r="E45" i="14" s="1"/>
  <c r="E44" i="12"/>
  <c r="E45" i="12" s="1"/>
  <c r="E44" i="8"/>
  <c r="E45" i="8" s="1"/>
  <c r="E15" i="6"/>
  <c r="E44" i="6" s="1"/>
  <c r="E45" i="6" s="1"/>
  <c r="D36" i="25" l="1"/>
  <c r="D44" i="25" s="1"/>
  <c r="D45" i="25" s="1"/>
  <c r="D44" i="29" l="1"/>
  <c r="D45" i="29" s="1"/>
  <c r="D36" i="21"/>
  <c r="D44" i="21" s="1"/>
  <c r="D45" i="21" s="1"/>
  <c r="D36" i="20" l="1"/>
  <c r="D44" i="20" s="1"/>
  <c r="D45" i="20" s="1"/>
  <c r="D36" i="19" l="1"/>
  <c r="D44" i="19" s="1"/>
  <c r="D45" i="19" s="1"/>
  <c r="D36" i="4" l="1"/>
  <c r="D44" i="4" s="1"/>
  <c r="D45" i="4" s="1"/>
  <c r="D36" i="11"/>
  <c r="D44" i="11" s="1"/>
  <c r="D45" i="11" s="1"/>
  <c r="D36" i="17"/>
  <c r="D44" i="17" s="1"/>
  <c r="D45" i="17" s="1"/>
  <c r="D36" i="8"/>
  <c r="D44" i="8" s="1"/>
  <c r="D45" i="8" s="1"/>
  <c r="D36" i="6" l="1"/>
  <c r="D44" i="6" s="1"/>
  <c r="D45" i="6" s="1"/>
  <c r="D36" i="12" l="1"/>
  <c r="D44" i="12" s="1"/>
  <c r="D45" i="12" s="1"/>
  <c r="D36" i="16" l="1"/>
  <c r="D44" i="16" s="1"/>
  <c r="D45" i="16" s="1"/>
  <c r="D36" i="14"/>
  <c r="D44" i="14" s="1"/>
  <c r="D45" i="14" s="1"/>
  <c r="D36" i="13"/>
  <c r="D44" i="13" s="1"/>
  <c r="D45" i="13" s="1"/>
  <c r="F29" i="37" l="1"/>
  <c r="F36" i="37"/>
  <c r="F36" i="36"/>
  <c r="F36" i="4"/>
  <c r="F15" i="36" l="1"/>
  <c r="F29" i="36"/>
  <c r="F29" i="4"/>
  <c r="F15" i="37"/>
  <c r="F44" i="37" s="1"/>
  <c r="F45" i="37" s="1"/>
  <c r="F15" i="4" l="1"/>
  <c r="F44" i="4" s="1"/>
  <c r="F45" i="4" s="1"/>
  <c r="F44" i="36"/>
  <c r="F45" i="36" s="1"/>
</calcChain>
</file>

<file path=xl/sharedStrings.xml><?xml version="1.0" encoding="utf-8"?>
<sst xmlns="http://schemas.openxmlformats.org/spreadsheetml/2006/main" count="3367" uniqueCount="181">
  <si>
    <t>№ п/п</t>
  </si>
  <si>
    <t>Субъект ОРЭ</t>
  </si>
  <si>
    <t>Наименование генерирующих объектов</t>
  </si>
  <si>
    <t>Цена на электрическую энергию, руб./МВт.ч (без НДС)</t>
  </si>
  <si>
    <t>Цена на мощность, руб./МВт. в месяц (без НДС)</t>
  </si>
  <si>
    <t>Правобережная ТЭЦ-5 ПГУ-450 ДПМ</t>
  </si>
  <si>
    <t>-</t>
  </si>
  <si>
    <t>Василеостровская ТЭЦ-7 Бл.№3 ДПМ</t>
  </si>
  <si>
    <t>Первомайская ТЭЦ-14 Бл-1 ДПМ</t>
  </si>
  <si>
    <t>Первомайская ТЭЦ-14 ПГУ ДПМ</t>
  </si>
  <si>
    <t>Южная ТЭЦ - 22</t>
  </si>
  <si>
    <t>Южная ТЭЦ-22 БЛ-4 ДПМ</t>
  </si>
  <si>
    <t>Волховская ГЭС - 6</t>
  </si>
  <si>
    <t>Нарвская ГЭС-13</t>
  </si>
  <si>
    <t>Каскад Выгских ГЭС</t>
  </si>
  <si>
    <t>Каскад Кемских ГЭС</t>
  </si>
  <si>
    <t>Каскад Свирских ГЭС (Каскад-2)</t>
  </si>
  <si>
    <t>Каскад Сунских ГЭС</t>
  </si>
  <si>
    <t>Каскады Кольских ГЭС</t>
  </si>
  <si>
    <t>Предложение о размере цен (тарифов)</t>
  </si>
  <si>
    <t xml:space="preserve">на электрическую энергию (мощность), поставляемую в ценовых зонах </t>
  </si>
  <si>
    <t>оптового рынка субъектами оптового рынка - производителями электрической</t>
  </si>
  <si>
    <t xml:space="preserve">энергии (мощности) по договорам, заключенным в соответствии </t>
  </si>
  <si>
    <t xml:space="preserve"> с законодательством Россиийской Федерации с гарантирующими поставщиками</t>
  </si>
  <si>
    <t xml:space="preserve">(энергоснабжающими организациями, энергосбытовыми организациями, </t>
  </si>
  <si>
    <t xml:space="preserve">к числу покупателей электрической энергии (мощности) которых относятся </t>
  </si>
  <si>
    <t>население и (или) приравненные к нему категории потребителей), в целях</t>
  </si>
  <si>
    <t xml:space="preserve">обеспечения потребления электрической энергии населением </t>
  </si>
  <si>
    <t>и (или) приравненными к нему категориями потребителей</t>
  </si>
  <si>
    <t>Полное наименование</t>
  </si>
  <si>
    <t>Сокращенное наименование</t>
  </si>
  <si>
    <t>Юридический адрес</t>
  </si>
  <si>
    <t>198188, Российская Федерация, Санкт-Петербург, ул. Броневая, д. 6, литера Б</t>
  </si>
  <si>
    <t>Фактический адрес</t>
  </si>
  <si>
    <t>197198, Санкт-Петербург, БЦ «Арена Холл», пр. Добролюбова, 16, корп.2, литера А</t>
  </si>
  <si>
    <t>ИНН</t>
  </si>
  <si>
    <t>КПП</t>
  </si>
  <si>
    <t>ФИО руководителя</t>
  </si>
  <si>
    <t>Адрес электронной почты</t>
  </si>
  <si>
    <t xml:space="preserve">office@tgc1.ru </t>
  </si>
  <si>
    <t>Контактный телефон</t>
  </si>
  <si>
    <t>Факс</t>
  </si>
  <si>
    <t>Приложение №1</t>
  </si>
  <si>
    <t>Раздел 1. Информация об организации</t>
  </si>
  <si>
    <t>Приложение №4</t>
  </si>
  <si>
    <t>(г.Санкт-Петербург)</t>
  </si>
  <si>
    <t>Наименование показателей</t>
  </si>
  <si>
    <t>Ед.изм.</t>
  </si>
  <si>
    <t>1.</t>
  </si>
  <si>
    <t>Установленная мощность</t>
  </si>
  <si>
    <t>МВт</t>
  </si>
  <si>
    <t>2.</t>
  </si>
  <si>
    <t>Среднегодовое значение положительных разниц объемов располагаемой мощности и объемов потребления  мощности на собственные и (или) хозяйственные нужды</t>
  </si>
  <si>
    <t>3.</t>
  </si>
  <si>
    <t>Производство электрической энергии</t>
  </si>
  <si>
    <t>млн.кВтч</t>
  </si>
  <si>
    <t>4.</t>
  </si>
  <si>
    <t>Полезный отпуск электрической энергии</t>
  </si>
  <si>
    <t>5.</t>
  </si>
  <si>
    <t>Отпуск тепловой энергии с коллекторов</t>
  </si>
  <si>
    <t>тыс.Гкал</t>
  </si>
  <si>
    <t>6.</t>
  </si>
  <si>
    <t>Отпуск тепловой энергии в сеть</t>
  </si>
  <si>
    <t>7.</t>
  </si>
  <si>
    <t>Необходимая валовая выручка  всего:</t>
  </si>
  <si>
    <t>млн.руб.</t>
  </si>
  <si>
    <t>7.1.</t>
  </si>
  <si>
    <t>относимая на электрическую энергию</t>
  </si>
  <si>
    <t>7.2.</t>
  </si>
  <si>
    <t>относимая на электрическую мощность</t>
  </si>
  <si>
    <t>7.3.</t>
  </si>
  <si>
    <t>относимая на тепловую энергию отпускаемую с коллекторов источников</t>
  </si>
  <si>
    <t>8.1.</t>
  </si>
  <si>
    <t>топливо на э/э</t>
  </si>
  <si>
    <t>УРУТ (удельный расход условного топлива) на э/э</t>
  </si>
  <si>
    <t>г/кВтч</t>
  </si>
  <si>
    <t>8.2.</t>
  </si>
  <si>
    <t>топливо на т/э</t>
  </si>
  <si>
    <t>УРУТ (удельный расход условного топлива) на т/э</t>
  </si>
  <si>
    <t>кг/Гкал</t>
  </si>
  <si>
    <t>Реквизиты решения по УРУТ на отпуск электрической и тепловой энергии</t>
  </si>
  <si>
    <t>9.</t>
  </si>
  <si>
    <t>Амортизация</t>
  </si>
  <si>
    <t>10.</t>
  </si>
  <si>
    <t>Показатели численности персонала и фонда оплаты труда по регулируемым видам деятельности</t>
  </si>
  <si>
    <t>10.1.</t>
  </si>
  <si>
    <t>Среднесписочная численность персонала</t>
  </si>
  <si>
    <t>чел.</t>
  </si>
  <si>
    <t>10.2.</t>
  </si>
  <si>
    <t xml:space="preserve">Среднемесячная заработная плата на одного работника </t>
  </si>
  <si>
    <t>тыс. руб./чел.</t>
  </si>
  <si>
    <t>10.3.</t>
  </si>
  <si>
    <t>Реквизиты отраслевого тарифного соглашения (дата утверждения, срок действия)</t>
  </si>
  <si>
    <t>11.</t>
  </si>
  <si>
    <t>Расходы на производство в т.ч.:</t>
  </si>
  <si>
    <t>11.1.</t>
  </si>
  <si>
    <t>относимые на электрическую энергию</t>
  </si>
  <si>
    <t>11.2.</t>
  </si>
  <si>
    <t>относимые на электрическую мощность</t>
  </si>
  <si>
    <t>11.3.</t>
  </si>
  <si>
    <t>относимые на тепловую энергию отпускаемую с коллекторов источников</t>
  </si>
  <si>
    <t>12.</t>
  </si>
  <si>
    <t>Объем перекрестного субсидирования всего, в том числе:</t>
  </si>
  <si>
    <t>12.1.</t>
  </si>
  <si>
    <t>- от производства тепловой энергии</t>
  </si>
  <si>
    <t>12.2.</t>
  </si>
  <si>
    <t>- от производства электрической энергии</t>
  </si>
  <si>
    <t>13.</t>
  </si>
  <si>
    <t>Необходимые расходы из прибыли, в т.ч.</t>
  </si>
  <si>
    <t>13.1.</t>
  </si>
  <si>
    <t>13.2.</t>
  </si>
  <si>
    <t>13.3.</t>
  </si>
  <si>
    <t>14.</t>
  </si>
  <si>
    <t>Капитальные вложения из прибыли (с учетом налога на прибыль), в т.ч.</t>
  </si>
  <si>
    <t>14.1.</t>
  </si>
  <si>
    <t>14.2.</t>
  </si>
  <si>
    <t>14.3.</t>
  </si>
  <si>
    <t>15.</t>
  </si>
  <si>
    <t>Чистая прибыль (убыток)</t>
  </si>
  <si>
    <t>16.</t>
  </si>
  <si>
    <t>Рентабельность продаж (величина прибыли от продажи в каждом рубле выручки).</t>
  </si>
  <si>
    <t>%</t>
  </si>
  <si>
    <t>17.</t>
  </si>
  <si>
    <t>Реквизиты инвестиционной программы (кем утверждена, дата утверждения, номер приказа/решения, Интернет-адрес размещения)</t>
  </si>
  <si>
    <t>Примечания:</t>
  </si>
  <si>
    <t>*</t>
  </si>
  <si>
    <t>При подготовке предложений о размере цен (тарифов) с целью поставки электрической энергии по регулируемым договорам разделы 9, 10, 12, 13, 14 не заполняются.</t>
  </si>
  <si>
    <t xml:space="preserve"> Правобережная ТЭЦ-5 ПГУ-450 ДПМ </t>
  </si>
  <si>
    <t>Василеостровская ТЭЦ-7 ТГ-3 ДПМ</t>
  </si>
  <si>
    <t>(Ленинградская область)</t>
  </si>
  <si>
    <t>Примечание:</t>
  </si>
  <si>
    <t xml:space="preserve">Первомайская ТЭЦ-14 БЛ-1 ДПМ </t>
  </si>
  <si>
    <t xml:space="preserve">Первомайская ТЭЦ-14 ПГУ ДПМ </t>
  </si>
  <si>
    <t>Южная ТЭЦ-22 без ДПМ</t>
  </si>
  <si>
    <t>Волховская ГЭС-6</t>
  </si>
  <si>
    <t>Коллективный договор ОАО "ТГК-1" на 2014-2016гг., рег.№10308/14-КД от 17.02.2014</t>
  </si>
  <si>
    <t>Центральная ТЭЦ (ЭС-2)</t>
  </si>
  <si>
    <t>Предложения на расчетный период регулирования (2017г.)</t>
  </si>
  <si>
    <t>Приказ Минэнерго от 06.08.2015 №549</t>
  </si>
  <si>
    <t xml:space="preserve">Инвестиционная программа ОАО "ТГК-1" на объектах, осуществляющих производство тепловой энергии по Санкт-Петербургу на 2015-2018гг. (распоряжение Комитета по тарифам СПб от 06.11.2015 №219-р)                                                                                                                         http://www.tgc1.ru/clients/spb/disclosure/ </t>
  </si>
  <si>
    <t xml:space="preserve">http://www.tgc1.ru/clients/spb/disclosure/  </t>
  </si>
  <si>
    <t xml:space="preserve">Инвестиционная программа ОАО "ТГК-1" на объектах, осуществляющих производство тепловой энергии по Санкт-Петербургу на 2015-2018гг. (распоряжение Комитета по тарифам СПб от 06.11.2015 №219-р)                                                                                                                         </t>
  </si>
  <si>
    <t>Коллективный договор ОАО "ТГК-1" на 2016-2017гг., рег.№11537/16-КД от 17.02.2016</t>
  </si>
  <si>
    <t xml:space="preserve">Автовская ТЭЦ - 15 </t>
  </si>
  <si>
    <t>Выборгская ТЭЦ - 17</t>
  </si>
  <si>
    <t xml:space="preserve">Апатитская ТЭЦ </t>
  </si>
  <si>
    <t xml:space="preserve">Автовская ТЭЦ-15 </t>
  </si>
  <si>
    <t>(Мурманская область)</t>
  </si>
  <si>
    <t>(Республика Карелия)</t>
  </si>
  <si>
    <t>Каскад Кемских ГЭС филиала Карельский</t>
  </si>
  <si>
    <t>Каскад Выгских ГЭС филиала Карельский</t>
  </si>
  <si>
    <t>Каскад Сунских ГЭС филиала Карельский</t>
  </si>
  <si>
    <t>к предложению ПАО "ТГК-1"                             о размере цен (тарифов) на электрическую энергию (мощность) на 2018 год</t>
  </si>
  <si>
    <t>на 2018 год</t>
  </si>
  <si>
    <t>Публичное акционерное общество "Территориальная генерирующая компания №1"</t>
  </si>
  <si>
    <t>ПАО "ТГК-1"</t>
  </si>
  <si>
    <t>Барвинок Алексей Витальевич - генеральный директор ПАО "ТГК-1"</t>
  </si>
  <si>
    <t>+7 (812) 688-36-06</t>
  </si>
  <si>
    <t>+7 (812) 688-34-77</t>
  </si>
  <si>
    <t>ПАО «Территориальная генерирующая компания № 1" (ПАО «ТГК-1»)</t>
  </si>
  <si>
    <t>к предложению ПАО "ТГК-1" о размере цен (тарифов) на электрическую энергию (мощность) на 2018 год</t>
  </si>
  <si>
    <t>Раздел 2.  Основные показатели деятельности генерирующих объектов ПАО "ТГК-1"*</t>
  </si>
  <si>
    <t xml:space="preserve">Фактические показатели за год, предшествующий базовому периоду (2016г.) </t>
  </si>
  <si>
    <t>Показатели, утвержденные на базовый период (2017г.)</t>
  </si>
  <si>
    <t>Предложения на расчетный период регулирования (2018г.)</t>
  </si>
  <si>
    <t xml:space="preserve">Выборгская ТЭЦ-17 </t>
  </si>
  <si>
    <t>Приказ Минэнерго от 24.06.2016 №584</t>
  </si>
  <si>
    <t>Фактические показатели за год, предшествующий базовому периоду (2016г.)</t>
  </si>
  <si>
    <t>Показатели, утвержденные на базовый период                      (2017г.)</t>
  </si>
  <si>
    <t>Показатели, утвержденные на базовый период                        (2017г.)</t>
  </si>
  <si>
    <t>Центральная ТЭЦ (ГТУ-1) ДПМ</t>
  </si>
  <si>
    <t>Центральная ТЭЦ (ГТУ-2) ДПМ</t>
  </si>
  <si>
    <t>Каскад Вуоксинских ГЭС (Каскад-1), ГЭС-10 Лесогорская, отказ от ДПМ</t>
  </si>
  <si>
    <t>Каскад Вуоксинских ГЭС (Каскад-1), ГЭС-11 Светогорская, отказ от ДПМ</t>
  </si>
  <si>
    <t>Лесогорская ГЭС-10 отказ от ДПМ</t>
  </si>
  <si>
    <t>Светогорская ГЭС-11 отказ от ДПМ</t>
  </si>
  <si>
    <t>Предложение о размере цен (тарифов) на электрическую энергию (мощность), поставляемую ПАО "ТГК-1"  по договорам, заключенным в соответствии с законодательством Российской Федерации с гарантирующими поставщиками (энергоснабжающими организациями, энергосбытовыми организациями, к числу покупателей электрической энергии (мощности) которых относятся население и (или) приравненные к нему категории потребителей), в целях обеспечения потребления электрической энергии населением и (или) приравненными к нему категориями потребителей,</t>
  </si>
  <si>
    <t>Предложения на расчетный период регулирования (2018 г.)</t>
  </si>
  <si>
    <t>Центральная ТЭЦ (ГТУ ТЭЦ ГТЭ-1)</t>
  </si>
  <si>
    <t>Центральная ТЭЦ (ГТУ-ТЭЦ ГТЭ-2)</t>
  </si>
  <si>
    <t>Раздел 2. Основные показатели деятельности генерирующих объектов ПАО "ТГК-1"*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</si>
</sst>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4">
    <numFmt numFmtId="164" formatCode="_-* #,##0_р_._-;\-* #,##0_р_._-;_-* &quot;-&quot;_р_._-;_-@_-"/>
    <numFmt numFmtId="165" formatCode="_-* #,##0.00&quot;р.&quot;_-;\-* #,##0.00&quot;р.&quot;_-;_-* &quot;-&quot;??&quot;р.&quot;_-;_-@_-"/>
    <numFmt numFmtId="166" formatCode="_-* #,##0.00_р_._-;\-* #,##0.00_р_._-;_-* &quot;-&quot;??_р_._-;_-@_-"/>
    <numFmt numFmtId="167" formatCode="_-* #,##0_$_-;\-* #,##0_$_-;_-* &quot;-&quot;_$_-;_-@_-"/>
    <numFmt numFmtId="168" formatCode="_-* #,##0.00_$_-;\-* #,##0.00_$_-;_-* &quot;-&quot;??_$_-;_-@_-"/>
    <numFmt numFmtId="169" formatCode="&quot;$&quot;#,##0_);[Red]\(&quot;$&quot;#,##0\)"/>
    <numFmt numFmtId="170" formatCode="_-* #,##0.00&quot;$&quot;_-;\-* #,##0.00&quot;$&quot;_-;_-* &quot;-&quot;??&quot;$&quot;_-;_-@_-"/>
    <numFmt numFmtId="171" formatCode="General_)"/>
    <numFmt numFmtId="172" formatCode="#,##0.000_ ;[Red]\-#,##0.000\ "/>
    <numFmt numFmtId="173" formatCode="#,##0.000"/>
    <numFmt numFmtId="174" formatCode="#,##0.0"/>
    <numFmt numFmtId="175" formatCode="0.0"/>
    <numFmt numFmtId="176" formatCode="#,##0.00000"/>
    <numFmt numFmtId="177" formatCode="0.00000"/>
  </numFmts>
  <fonts count="33">
    <font>
      <sz val="11"/>
      <color theme="1"/>
      <name val="Calibri"/>
      <family val="2"/>
      <charset val="204"/>
      <scheme val="minor"/>
    </font>
    <font>
      <b/>
      <sz val="1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name val="Arial"/>
      <family val="2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MS Sans Serif"/>
      <family val="2"/>
      <charset val="204"/>
    </font>
    <font>
      <sz val="8"/>
      <name val="Optima"/>
    </font>
    <font>
      <sz val="8"/>
      <name val="Helv"/>
      <charset val="204"/>
    </font>
    <font>
      <sz val="8"/>
      <name val="Helv"/>
    </font>
    <font>
      <sz val="10"/>
      <name val="Arial Cyr"/>
      <family val="2"/>
      <charset val="204"/>
    </font>
    <font>
      <sz val="10"/>
      <name val="Arial Cyr"/>
      <charset val="204"/>
    </font>
    <font>
      <b/>
      <sz val="14"/>
      <name val="Franklin Gothic Medium"/>
      <family val="2"/>
      <charset val="204"/>
    </font>
    <font>
      <b/>
      <sz val="9"/>
      <name val="Tahoma"/>
      <family val="2"/>
      <charset val="204"/>
    </font>
    <font>
      <b/>
      <sz val="10"/>
      <color indexed="12"/>
      <name val="Arial Cyr"/>
      <family val="2"/>
      <charset val="204"/>
    </font>
    <font>
      <sz val="9"/>
      <name val="Tahoma"/>
      <family val="2"/>
      <charset val="204"/>
    </font>
    <font>
      <b/>
      <sz val="12"/>
      <name val="Arial"/>
      <family val="2"/>
      <charset val="204"/>
    </font>
    <font>
      <b/>
      <sz val="14"/>
      <name val="Arial"/>
      <family val="2"/>
      <charset val="204"/>
    </font>
    <font>
      <sz val="12"/>
      <name val="Arial"/>
      <family val="2"/>
      <charset val="204"/>
    </font>
    <font>
      <sz val="10"/>
      <name val="Helv"/>
    </font>
    <font>
      <sz val="10"/>
      <name val="NTHarmonica"/>
    </font>
    <font>
      <sz val="10"/>
      <color theme="1"/>
      <name val="Arial"/>
      <family val="2"/>
      <charset val="204"/>
    </font>
    <font>
      <sz val="11"/>
      <color theme="1"/>
      <name val="Arial"/>
      <family val="2"/>
      <charset val="204"/>
    </font>
    <font>
      <b/>
      <sz val="10"/>
      <color theme="1"/>
      <name val="Arial"/>
      <family val="2"/>
      <charset val="204"/>
    </font>
    <font>
      <sz val="9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0"/>
      <color theme="1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sz val="12"/>
      <color theme="1"/>
      <name val="Times New Roman CYR"/>
    </font>
    <font>
      <sz val="11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</borders>
  <cellStyleXfs count="27">
    <xf numFmtId="0" fontId="0" fillId="0" borderId="0"/>
    <xf numFmtId="0" fontId="3" fillId="0" borderId="0"/>
    <xf numFmtId="167" fontId="3" fillId="0" borderId="0" applyFont="0" applyFill="0" applyBorder="0" applyAlignment="0" applyProtection="0"/>
    <xf numFmtId="168" fontId="3" fillId="0" borderId="0" applyFont="0" applyFill="0" applyBorder="0" applyAlignment="0" applyProtection="0"/>
    <xf numFmtId="169" fontId="7" fillId="0" borderId="0" applyFont="0" applyFill="0" applyBorder="0" applyAlignment="0" applyProtection="0"/>
    <xf numFmtId="170" fontId="3" fillId="0" borderId="0" applyFont="0" applyFill="0" applyBorder="0" applyAlignment="0" applyProtection="0"/>
    <xf numFmtId="0" fontId="8" fillId="0" borderId="0"/>
    <xf numFmtId="0" fontId="9" fillId="0" borderId="0"/>
    <xf numFmtId="0" fontId="10" fillId="0" borderId="0" applyNumberFormat="0">
      <alignment horizontal="left"/>
    </xf>
    <xf numFmtId="171" fontId="11" fillId="0" borderId="9">
      <protection locked="0"/>
    </xf>
    <xf numFmtId="165" fontId="12" fillId="0" borderId="0" applyFont="0" applyFill="0" applyBorder="0" applyAlignment="0" applyProtection="0"/>
    <xf numFmtId="0" fontId="13" fillId="0" borderId="0" applyBorder="0">
      <alignment horizontal="center" vertical="center" wrapText="1"/>
    </xf>
    <xf numFmtId="0" fontId="14" fillId="0" borderId="10" applyBorder="0">
      <alignment horizontal="center" vertical="center" wrapText="1"/>
    </xf>
    <xf numFmtId="171" fontId="15" fillId="3" borderId="9"/>
    <xf numFmtId="4" fontId="16" fillId="4" borderId="6" applyBorder="0">
      <alignment horizontal="right"/>
    </xf>
    <xf numFmtId="0" fontId="17" fillId="0" borderId="0">
      <alignment horizontal="center" vertical="top" wrapText="1"/>
    </xf>
    <xf numFmtId="0" fontId="18" fillId="0" borderId="0">
      <alignment horizontal="center" vertical="center" wrapText="1"/>
    </xf>
    <xf numFmtId="0" fontId="19" fillId="5" borderId="0" applyFill="0">
      <alignment wrapText="1"/>
    </xf>
    <xf numFmtId="0" fontId="12" fillId="0" borderId="0"/>
    <xf numFmtId="0" fontId="20" fillId="0" borderId="0"/>
    <xf numFmtId="49" fontId="19" fillId="0" borderId="0">
      <alignment horizontal="center"/>
    </xf>
    <xf numFmtId="164" fontId="21" fillId="0" borderId="0" applyFont="0" applyFill="0" applyBorder="0" applyAlignment="0" applyProtection="0"/>
    <xf numFmtId="166" fontId="21" fillId="0" borderId="0" applyFont="0" applyFill="0" applyBorder="0" applyAlignment="0" applyProtection="0"/>
    <xf numFmtId="4" fontId="16" fillId="5" borderId="0" applyBorder="0">
      <alignment horizontal="right"/>
    </xf>
    <xf numFmtId="4" fontId="16" fillId="6" borderId="11" applyBorder="0">
      <alignment horizontal="right"/>
    </xf>
    <xf numFmtId="4" fontId="16" fillId="5" borderId="12" applyBorder="0">
      <alignment horizontal="right"/>
    </xf>
    <xf numFmtId="0" fontId="27" fillId="0" borderId="0" applyNumberFormat="0" applyFill="0" applyBorder="0" applyAlignment="0" applyProtection="0"/>
  </cellStyleXfs>
  <cellXfs count="159">
    <xf numFmtId="0" fontId="0" fillId="0" borderId="0" xfId="0"/>
    <xf numFmtId="0" fontId="5" fillId="0" borderId="6" xfId="1" applyFont="1" applyFill="1" applyBorder="1" applyAlignment="1">
      <alignment horizontal="left" vertical="center" wrapText="1"/>
    </xf>
    <xf numFmtId="4" fontId="5" fillId="0" borderId="7" xfId="1" applyNumberFormat="1" applyFont="1" applyFill="1" applyBorder="1" applyAlignment="1">
      <alignment horizontal="right" vertical="center" wrapText="1"/>
    </xf>
    <xf numFmtId="0" fontId="6" fillId="0" borderId="6" xfId="0" applyFont="1" applyBorder="1" applyAlignment="1">
      <alignment horizontal="left" vertical="center"/>
    </xf>
    <xf numFmtId="4" fontId="6" fillId="0" borderId="7" xfId="0" applyNumberFormat="1" applyFont="1" applyBorder="1" applyAlignment="1">
      <alignment horizontal="right" vertical="center"/>
    </xf>
    <xf numFmtId="49" fontId="5" fillId="2" borderId="6" xfId="1" applyNumberFormat="1" applyFont="1" applyFill="1" applyBorder="1" applyAlignment="1" applyProtection="1">
      <alignment horizontal="left" vertical="center" wrapText="1"/>
    </xf>
    <xf numFmtId="4" fontId="5" fillId="2" borderId="7" xfId="1" applyNumberFormat="1" applyFont="1" applyFill="1" applyBorder="1" applyAlignment="1" applyProtection="1">
      <alignment horizontal="right" vertical="center" wrapText="1"/>
    </xf>
    <xf numFmtId="0" fontId="5" fillId="2" borderId="6" xfId="1" applyFont="1" applyFill="1" applyBorder="1" applyAlignment="1">
      <alignment horizontal="left" vertical="top" wrapText="1"/>
    </xf>
    <xf numFmtId="4" fontId="5" fillId="2" borderId="7" xfId="1" applyNumberFormat="1" applyFont="1" applyFill="1" applyBorder="1" applyAlignment="1">
      <alignment horizontal="right" vertical="top" wrapText="1"/>
    </xf>
    <xf numFmtId="4" fontId="5" fillId="0" borderId="7" xfId="1" applyNumberFormat="1" applyFont="1" applyFill="1" applyBorder="1" applyAlignment="1">
      <alignment horizontal="right" vertical="top" wrapText="1"/>
    </xf>
    <xf numFmtId="4" fontId="5" fillId="2" borderId="7" xfId="1" applyNumberFormat="1" applyFont="1" applyFill="1" applyBorder="1" applyAlignment="1">
      <alignment horizontal="right"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vertical="center" wrapText="1"/>
    </xf>
    <xf numFmtId="0" fontId="0" fillId="0" borderId="0" xfId="0" applyAlignment="1">
      <alignment horizontal="right"/>
    </xf>
    <xf numFmtId="0" fontId="6" fillId="0" borderId="0" xfId="0" applyFont="1"/>
    <xf numFmtId="0" fontId="23" fillId="0" borderId="0" xfId="0" applyFont="1"/>
    <xf numFmtId="0" fontId="24" fillId="0" borderId="0" xfId="0" applyFont="1" applyAlignment="1"/>
    <xf numFmtId="0" fontId="0" fillId="0" borderId="0" xfId="0" applyAlignment="1">
      <alignment horizontal="left"/>
    </xf>
    <xf numFmtId="0" fontId="25" fillId="0" borderId="0" xfId="0" applyFont="1" applyAlignment="1">
      <alignment horizontal="left"/>
    </xf>
    <xf numFmtId="0" fontId="26" fillId="0" borderId="0" xfId="0" applyFont="1" applyAlignment="1">
      <alignment horizont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/>
    <xf numFmtId="0" fontId="23" fillId="0" borderId="6" xfId="0" applyFont="1" applyBorder="1" applyAlignment="1">
      <alignment vertical="center" wrapText="1"/>
    </xf>
    <xf numFmtId="0" fontId="26" fillId="0" borderId="0" xfId="0" applyFont="1" applyAlignment="1"/>
    <xf numFmtId="0" fontId="22" fillId="0" borderId="0" xfId="0" applyFont="1" applyAlignment="1">
      <alignment horizontal="left" vertical="top" wrapText="1"/>
    </xf>
    <xf numFmtId="0" fontId="22" fillId="0" borderId="0" xfId="0" applyFont="1" applyAlignment="1">
      <alignment horizontal="left"/>
    </xf>
    <xf numFmtId="0" fontId="22" fillId="0" borderId="4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left" vertical="center" wrapText="1"/>
    </xf>
    <xf numFmtId="4" fontId="22" fillId="0" borderId="4" xfId="0" applyNumberFormat="1" applyFont="1" applyBorder="1" applyAlignment="1">
      <alignment horizontal="right" vertical="center" wrapText="1"/>
    </xf>
    <xf numFmtId="0" fontId="22" fillId="0" borderId="6" xfId="0" applyFont="1" applyBorder="1" applyAlignment="1">
      <alignment horizontal="center" vertical="center" wrapText="1"/>
    </xf>
    <xf numFmtId="0" fontId="22" fillId="0" borderId="6" xfId="0" applyFont="1" applyBorder="1" applyAlignment="1">
      <alignment horizontal="left" vertical="center" wrapText="1"/>
    </xf>
    <xf numFmtId="4" fontId="22" fillId="0" borderId="6" xfId="0" applyNumberFormat="1" applyFont="1" applyBorder="1" applyAlignment="1">
      <alignment horizontal="right" vertical="center" wrapText="1"/>
    </xf>
    <xf numFmtId="0" fontId="24" fillId="0" borderId="6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left" vertical="center" wrapText="1"/>
    </xf>
    <xf numFmtId="4" fontId="24" fillId="0" borderId="6" xfId="0" applyNumberFormat="1" applyFont="1" applyBorder="1" applyAlignment="1">
      <alignment horizontal="right" vertical="center" wrapText="1"/>
    </xf>
    <xf numFmtId="4" fontId="22" fillId="0" borderId="6" xfId="0" applyNumberFormat="1" applyFont="1" applyFill="1" applyBorder="1" applyAlignment="1">
      <alignment horizontal="right" vertical="center" wrapText="1"/>
    </xf>
    <xf numFmtId="0" fontId="29" fillId="0" borderId="6" xfId="0" applyFont="1" applyBorder="1" applyAlignment="1">
      <alignment horizontal="center" vertical="center" wrapText="1"/>
    </xf>
    <xf numFmtId="172" fontId="29" fillId="0" borderId="6" xfId="0" applyNumberFormat="1" applyFont="1" applyBorder="1" applyAlignment="1">
      <alignment horizontal="right" vertical="center" wrapText="1"/>
    </xf>
    <xf numFmtId="173" fontId="29" fillId="0" borderId="6" xfId="0" applyNumberFormat="1" applyFont="1" applyBorder="1" applyAlignment="1">
      <alignment horizontal="right" vertical="center" wrapText="1"/>
    </xf>
    <xf numFmtId="3" fontId="24" fillId="0" borderId="6" xfId="0" applyNumberFormat="1" applyFont="1" applyBorder="1" applyAlignment="1">
      <alignment horizontal="right" vertical="center" wrapText="1"/>
    </xf>
    <xf numFmtId="3" fontId="22" fillId="0" borderId="6" xfId="0" applyNumberFormat="1" applyFont="1" applyBorder="1" applyAlignment="1">
      <alignment horizontal="center" vertical="center" wrapText="1"/>
    </xf>
    <xf numFmtId="3" fontId="22" fillId="0" borderId="6" xfId="0" applyNumberFormat="1" applyFont="1" applyBorder="1" applyAlignment="1">
      <alignment horizontal="right" vertical="center" wrapText="1"/>
    </xf>
    <xf numFmtId="174" fontId="22" fillId="0" borderId="6" xfId="0" applyNumberFormat="1" applyFont="1" applyBorder="1" applyAlignment="1">
      <alignment horizontal="right" vertical="center" wrapText="1"/>
    </xf>
    <xf numFmtId="0" fontId="22" fillId="0" borderId="6" xfId="0" applyFont="1" applyFill="1" applyBorder="1" applyAlignment="1">
      <alignment horizontal="center" vertical="center" wrapText="1"/>
    </xf>
    <xf numFmtId="0" fontId="22" fillId="0" borderId="6" xfId="0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center" vertical="center" wrapText="1"/>
    </xf>
    <xf numFmtId="49" fontId="22" fillId="0" borderId="6" xfId="0" applyNumberFormat="1" applyFont="1" applyBorder="1" applyAlignment="1">
      <alignment horizontal="left" vertical="center" wrapText="1"/>
    </xf>
    <xf numFmtId="0" fontId="30" fillId="0" borderId="0" xfId="0" applyFont="1"/>
    <xf numFmtId="0" fontId="24" fillId="0" borderId="6" xfId="0" applyFont="1" applyBorder="1" applyAlignment="1">
      <alignment horizontal="center" vertical="center"/>
    </xf>
    <xf numFmtId="0" fontId="28" fillId="0" borderId="6" xfId="0" applyFont="1" applyBorder="1" applyAlignment="1">
      <alignment horizontal="center" vertical="center"/>
    </xf>
    <xf numFmtId="4" fontId="22" fillId="0" borderId="6" xfId="0" applyNumberFormat="1" applyFont="1" applyBorder="1" applyAlignment="1">
      <alignment horizontal="right" vertical="center"/>
    </xf>
    <xf numFmtId="0" fontId="22" fillId="0" borderId="0" xfId="0" applyFont="1"/>
    <xf numFmtId="0" fontId="24" fillId="0" borderId="0" xfId="0" applyFont="1"/>
    <xf numFmtId="0" fontId="22" fillId="0" borderId="0" xfId="0" applyFont="1" applyAlignment="1">
      <alignment horizontal="right" vertical="top"/>
    </xf>
    <xf numFmtId="0" fontId="0" fillId="0" borderId="0" xfId="0" applyAlignment="1">
      <alignment horizontal="right" vertical="top"/>
    </xf>
    <xf numFmtId="4" fontId="22" fillId="0" borderId="6" xfId="0" applyNumberFormat="1" applyFont="1" applyBorder="1" applyAlignment="1">
      <alignment vertical="center" wrapText="1"/>
    </xf>
    <xf numFmtId="0" fontId="24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center" vertical="center" wrapText="1"/>
    </xf>
    <xf numFmtId="0" fontId="28" fillId="0" borderId="0" xfId="0" applyFont="1" applyBorder="1" applyAlignment="1">
      <alignment horizontal="center" vertical="center"/>
    </xf>
    <xf numFmtId="0" fontId="27" fillId="0" borderId="0" xfId="26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4" fontId="0" fillId="0" borderId="0" xfId="0" applyNumberFormat="1"/>
    <xf numFmtId="4" fontId="22" fillId="0" borderId="6" xfId="0" applyNumberFormat="1" applyFont="1" applyBorder="1" applyAlignment="1">
      <alignment vertical="center"/>
    </xf>
    <xf numFmtId="4" fontId="22" fillId="0" borderId="4" xfId="0" applyNumberFormat="1" applyFont="1" applyFill="1" applyBorder="1" applyAlignment="1">
      <alignment horizontal="right" vertical="center" wrapText="1"/>
    </xf>
    <xf numFmtId="4" fontId="24" fillId="0" borderId="6" xfId="0" applyNumberFormat="1" applyFont="1" applyFill="1" applyBorder="1" applyAlignment="1">
      <alignment horizontal="right" vertical="center" wrapText="1"/>
    </xf>
    <xf numFmtId="173" fontId="29" fillId="0" borderId="6" xfId="0" applyNumberFormat="1" applyFont="1" applyFill="1" applyBorder="1" applyAlignment="1">
      <alignment horizontal="right" vertical="center" wrapText="1"/>
    </xf>
    <xf numFmtId="3" fontId="22" fillId="0" borderId="6" xfId="0" applyNumberFormat="1" applyFont="1" applyFill="1" applyBorder="1" applyAlignment="1">
      <alignment horizontal="center" vertical="center" wrapText="1"/>
    </xf>
    <xf numFmtId="0" fontId="0" fillId="0" borderId="6" xfId="0" applyBorder="1"/>
    <xf numFmtId="0" fontId="24" fillId="0" borderId="6" xfId="0" applyFont="1" applyBorder="1" applyAlignment="1">
      <alignment vertical="center" wrapText="1"/>
    </xf>
    <xf numFmtId="0" fontId="26" fillId="0" borderId="0" xfId="0" applyFont="1" applyAlignment="1">
      <alignment vertical="center" wrapText="1"/>
    </xf>
    <xf numFmtId="4" fontId="22" fillId="0" borderId="6" xfId="0" applyNumberFormat="1" applyFont="1" applyFill="1" applyBorder="1" applyAlignment="1">
      <alignment vertical="center"/>
    </xf>
    <xf numFmtId="0" fontId="0" fillId="0" borderId="6" xfId="0" applyFill="1" applyBorder="1"/>
    <xf numFmtId="0" fontId="22" fillId="0" borderId="14" xfId="0" applyFont="1" applyBorder="1" applyAlignment="1">
      <alignment horizontal="center" vertical="center" wrapText="1"/>
    </xf>
    <xf numFmtId="174" fontId="22" fillId="0" borderId="6" xfId="0" applyNumberFormat="1" applyFont="1" applyFill="1" applyBorder="1" applyAlignment="1">
      <alignment horizontal="right" vertical="center" wrapText="1"/>
    </xf>
    <xf numFmtId="3" fontId="24" fillId="0" borderId="6" xfId="0" applyNumberFormat="1" applyFont="1" applyFill="1" applyBorder="1" applyAlignment="1">
      <alignment horizontal="right" vertical="center" wrapText="1"/>
    </xf>
    <xf numFmtId="3" fontId="22" fillId="0" borderId="6" xfId="0" applyNumberFormat="1" applyFont="1" applyFill="1" applyBorder="1" applyAlignment="1">
      <alignment horizontal="right" vertical="center" wrapText="1"/>
    </xf>
    <xf numFmtId="4" fontId="22" fillId="0" borderId="6" xfId="0" applyNumberFormat="1" applyFont="1" applyFill="1" applyBorder="1" applyAlignment="1">
      <alignment vertical="center" wrapText="1"/>
    </xf>
    <xf numFmtId="0" fontId="22" fillId="0" borderId="14" xfId="0" applyFont="1" applyFill="1" applyBorder="1" applyAlignment="1">
      <alignment horizontal="center" vertical="center" wrapText="1"/>
    </xf>
    <xf numFmtId="3" fontId="22" fillId="0" borderId="6" xfId="0" applyNumberFormat="1" applyFont="1" applyBorder="1" applyAlignment="1">
      <alignment vertical="center"/>
    </xf>
    <xf numFmtId="3" fontId="22" fillId="0" borderId="6" xfId="0" applyNumberFormat="1" applyFont="1" applyFill="1" applyBorder="1" applyAlignment="1">
      <alignment vertical="center"/>
    </xf>
    <xf numFmtId="3" fontId="22" fillId="0" borderId="6" xfId="0" applyNumberFormat="1" applyFont="1" applyBorder="1" applyAlignment="1">
      <alignment horizontal="right" vertical="center"/>
    </xf>
    <xf numFmtId="0" fontId="0" fillId="0" borderId="6" xfId="0" applyFill="1" applyBorder="1" applyAlignment="1">
      <alignment horizontal="center" vertical="center"/>
    </xf>
    <xf numFmtId="0" fontId="24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center" vertical="center" wrapText="1"/>
    </xf>
    <xf numFmtId="173" fontId="22" fillId="0" borderId="6" xfId="0" applyNumberFormat="1" applyFont="1" applyBorder="1" applyAlignment="1">
      <alignment horizontal="right" vertical="center" wrapText="1"/>
    </xf>
    <xf numFmtId="0" fontId="31" fillId="0" borderId="0" xfId="0" applyFont="1" applyAlignment="1">
      <alignment vertical="center"/>
    </xf>
    <xf numFmtId="0" fontId="24" fillId="0" borderId="14" xfId="0" applyFont="1" applyBorder="1" applyAlignment="1">
      <alignment horizontal="center" vertical="center" wrapText="1"/>
    </xf>
    <xf numFmtId="174" fontId="0" fillId="0" borderId="0" xfId="0" applyNumberFormat="1"/>
    <xf numFmtId="3" fontId="0" fillId="0" borderId="0" xfId="0" applyNumberFormat="1"/>
    <xf numFmtId="0" fontId="29" fillId="0" borderId="6" xfId="0" applyFont="1" applyBorder="1" applyAlignment="1">
      <alignment horizontal="left" vertical="center" wrapText="1"/>
    </xf>
    <xf numFmtId="0" fontId="24" fillId="0" borderId="6" xfId="0" applyFont="1" applyBorder="1" applyAlignment="1">
      <alignment horizontal="right" vertical="center" wrapText="1"/>
    </xf>
    <xf numFmtId="174" fontId="22" fillId="0" borderId="4" xfId="0" applyNumberFormat="1" applyFont="1" applyBorder="1" applyAlignment="1">
      <alignment horizontal="right" vertical="center" wrapText="1"/>
    </xf>
    <xf numFmtId="0" fontId="22" fillId="0" borderId="4" xfId="0" applyFont="1" applyFill="1" applyBorder="1" applyAlignment="1">
      <alignment horizontal="center" vertical="center" wrapText="1"/>
    </xf>
    <xf numFmtId="0" fontId="22" fillId="0" borderId="4" xfId="0" applyFont="1" applyFill="1" applyBorder="1" applyAlignment="1">
      <alignment horizontal="left" vertical="center" wrapText="1"/>
    </xf>
    <xf numFmtId="174" fontId="22" fillId="0" borderId="4" xfId="0" applyNumberFormat="1" applyFont="1" applyFill="1" applyBorder="1" applyAlignment="1">
      <alignment horizontal="right" vertical="center" wrapText="1"/>
    </xf>
    <xf numFmtId="0" fontId="24" fillId="0" borderId="6" xfId="0" applyFont="1" applyFill="1" applyBorder="1" applyAlignment="1">
      <alignment horizontal="left" vertical="center" wrapText="1"/>
    </xf>
    <xf numFmtId="174" fontId="24" fillId="0" borderId="6" xfId="0" applyNumberFormat="1" applyFont="1" applyFill="1" applyBorder="1" applyAlignment="1">
      <alignment horizontal="right" vertical="center" wrapText="1"/>
    </xf>
    <xf numFmtId="175" fontId="0" fillId="0" borderId="0" xfId="0" applyNumberFormat="1"/>
    <xf numFmtId="0" fontId="29" fillId="0" borderId="6" xfId="0" applyFont="1" applyFill="1" applyBorder="1" applyAlignment="1">
      <alignment horizontal="center" vertical="center" wrapText="1"/>
    </xf>
    <xf numFmtId="2" fontId="0" fillId="0" borderId="0" xfId="0" applyNumberFormat="1"/>
    <xf numFmtId="0" fontId="0" fillId="0" borderId="0" xfId="0" applyAlignment="1">
      <alignment horizontal="center" wrapText="1"/>
    </xf>
    <xf numFmtId="49" fontId="22" fillId="0" borderId="6" xfId="0" applyNumberFormat="1" applyFont="1" applyFill="1" applyBorder="1" applyAlignment="1">
      <alignment horizontal="left" vertical="center" wrapText="1"/>
    </xf>
    <xf numFmtId="0" fontId="24" fillId="0" borderId="6" xfId="0" applyFont="1" applyFill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/>
    </xf>
    <xf numFmtId="174" fontId="22" fillId="0" borderId="6" xfId="0" applyNumberFormat="1" applyFont="1" applyFill="1" applyBorder="1"/>
    <xf numFmtId="0" fontId="24" fillId="0" borderId="6" xfId="0" applyFont="1" applyFill="1" applyBorder="1" applyAlignment="1">
      <alignment vertical="center" wrapText="1"/>
    </xf>
    <xf numFmtId="176" fontId="0" fillId="0" borderId="0" xfId="0" applyNumberFormat="1"/>
    <xf numFmtId="177" fontId="0" fillId="0" borderId="0" xfId="0" applyNumberFormat="1"/>
    <xf numFmtId="174" fontId="0" fillId="0" borderId="6" xfId="0" applyNumberFormat="1" applyFill="1" applyBorder="1"/>
    <xf numFmtId="174" fontId="0" fillId="0" borderId="6" xfId="0" applyNumberFormat="1" applyBorder="1"/>
    <xf numFmtId="174" fontId="32" fillId="0" borderId="6" xfId="0" applyNumberFormat="1" applyFont="1" applyFill="1" applyBorder="1"/>
    <xf numFmtId="0" fontId="22" fillId="0" borderId="0" xfId="0" applyFont="1" applyAlignment="1">
      <alignment horizontal="left"/>
    </xf>
    <xf numFmtId="0" fontId="22" fillId="0" borderId="0" xfId="0" applyFont="1" applyAlignment="1">
      <alignment horizontal="left" vertical="top" wrapText="1"/>
    </xf>
    <xf numFmtId="0" fontId="22" fillId="0" borderId="6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left" vertical="center" wrapText="1"/>
    </xf>
    <xf numFmtId="0" fontId="28" fillId="0" borderId="6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top" wrapText="1"/>
    </xf>
    <xf numFmtId="0" fontId="26" fillId="0" borderId="0" xfId="0" applyFont="1" applyAlignment="1">
      <alignment horizontal="center" vertical="top" wrapText="1"/>
    </xf>
    <xf numFmtId="0" fontId="22" fillId="0" borderId="6" xfId="0" applyFont="1" applyBorder="1" applyAlignment="1">
      <alignment horizontal="center" vertical="center" wrapText="1"/>
    </xf>
    <xf numFmtId="0" fontId="24" fillId="0" borderId="6" xfId="0" applyFont="1" applyBorder="1" applyAlignment="1">
      <alignment horizontal="left" vertical="center" wrapText="1"/>
    </xf>
    <xf numFmtId="0" fontId="28" fillId="0" borderId="6" xfId="0" applyFont="1" applyBorder="1" applyAlignment="1">
      <alignment horizontal="center" vertical="center"/>
    </xf>
    <xf numFmtId="0" fontId="22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6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/>
    </xf>
    <xf numFmtId="0" fontId="23" fillId="0" borderId="13" xfId="0" applyFont="1" applyBorder="1" applyAlignment="1">
      <alignment horizontal="left" vertical="center" wrapText="1"/>
    </xf>
    <xf numFmtId="0" fontId="23" fillId="0" borderId="7" xfId="0" applyFont="1" applyBorder="1" applyAlignment="1">
      <alignment horizontal="left" vertical="center" wrapText="1"/>
    </xf>
    <xf numFmtId="0" fontId="27" fillId="0" borderId="13" xfId="26" applyBorder="1" applyAlignment="1">
      <alignment horizontal="left" vertical="center" wrapText="1"/>
    </xf>
    <xf numFmtId="49" fontId="23" fillId="0" borderId="13" xfId="0" applyNumberFormat="1" applyFont="1" applyBorder="1" applyAlignment="1">
      <alignment horizontal="left" vertical="center" wrapText="1"/>
    </xf>
    <xf numFmtId="49" fontId="23" fillId="0" borderId="7" xfId="0" applyNumberFormat="1" applyFont="1" applyBorder="1" applyAlignment="1">
      <alignment horizontal="left" vertical="center" wrapText="1"/>
    </xf>
    <xf numFmtId="0" fontId="6" fillId="0" borderId="0" xfId="0" applyFont="1" applyAlignment="1">
      <alignment horizontal="left"/>
    </xf>
    <xf numFmtId="3" fontId="5" fillId="0" borderId="2" xfId="1" applyNumberFormat="1" applyFont="1" applyFill="1" applyBorder="1" applyAlignment="1">
      <alignment horizontal="center" vertical="top"/>
    </xf>
    <xf numFmtId="3" fontId="5" fillId="0" borderId="8" xfId="1" applyNumberFormat="1" applyFont="1" applyFill="1" applyBorder="1" applyAlignment="1">
      <alignment horizontal="center" vertical="top"/>
    </xf>
    <xf numFmtId="3" fontId="5" fillId="0" borderId="4" xfId="1" applyNumberFormat="1" applyFont="1" applyFill="1" applyBorder="1" applyAlignment="1">
      <alignment horizontal="center" vertical="top"/>
    </xf>
    <xf numFmtId="0" fontId="5" fillId="0" borderId="2" xfId="1" applyFont="1" applyFill="1" applyBorder="1" applyAlignment="1">
      <alignment horizontal="center" vertical="top" wrapText="1"/>
    </xf>
    <xf numFmtId="0" fontId="5" fillId="0" borderId="8" xfId="1" applyFont="1" applyFill="1" applyBorder="1" applyAlignment="1">
      <alignment horizontal="center" vertical="top" wrapText="1"/>
    </xf>
    <xf numFmtId="0" fontId="5" fillId="0" borderId="4" xfId="1" applyFont="1" applyFill="1" applyBorder="1" applyAlignment="1">
      <alignment horizontal="center" vertical="top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/>
    </xf>
    <xf numFmtId="0" fontId="4" fillId="0" borderId="4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 wrapText="1"/>
    </xf>
    <xf numFmtId="0" fontId="32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top" wrapText="1"/>
    </xf>
    <xf numFmtId="0" fontId="26" fillId="0" borderId="0" xfId="0" applyFont="1" applyAlignment="1">
      <alignment horizontal="center" vertical="top" wrapText="1"/>
    </xf>
    <xf numFmtId="0" fontId="22" fillId="0" borderId="6" xfId="0" applyFont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6" xfId="0" applyFont="1" applyBorder="1" applyAlignment="1">
      <alignment horizontal="left" vertical="center" wrapText="1"/>
    </xf>
    <xf numFmtId="0" fontId="28" fillId="0" borderId="6" xfId="0" applyFont="1" applyBorder="1" applyAlignment="1">
      <alignment horizontal="center" vertical="center"/>
    </xf>
    <xf numFmtId="0" fontId="27" fillId="0" borderId="6" xfId="26" applyBorder="1" applyAlignment="1">
      <alignment horizontal="center" vertical="center" wrapText="1"/>
    </xf>
    <xf numFmtId="0" fontId="0" fillId="0" borderId="0" xfId="0" applyAlignment="1">
      <alignment horizontal="center"/>
    </xf>
  </cellXfs>
  <cellStyles count="27">
    <cellStyle name="Comma [0]_laroux" xfId="2"/>
    <cellStyle name="Comma_laroux" xfId="3"/>
    <cellStyle name="Currency [0]" xfId="4"/>
    <cellStyle name="Currency_laroux" xfId="5"/>
    <cellStyle name="Normal_ASUS" xfId="6"/>
    <cellStyle name="Normal1" xfId="7"/>
    <cellStyle name="Price_Body" xfId="8"/>
    <cellStyle name="Беззащитный" xfId="9"/>
    <cellStyle name="Гиперссылка" xfId="26" builtinId="8"/>
    <cellStyle name="Денежный 2" xfId="10"/>
    <cellStyle name="Заголовок" xfId="11"/>
    <cellStyle name="ЗаголовокСтолбца" xfId="12"/>
    <cellStyle name="Защитный" xfId="13"/>
    <cellStyle name="Значение" xfId="14"/>
    <cellStyle name="Мои наименования показателей" xfId="17"/>
    <cellStyle name="Мой заголовок" xfId="15"/>
    <cellStyle name="Мой заголовок листа" xfId="16"/>
    <cellStyle name="Обычный" xfId="0" builtinId="0"/>
    <cellStyle name="Обычный 2" xfId="1"/>
    <cellStyle name="Обычный 3" xfId="18"/>
    <cellStyle name="Стиль 1" xfId="19"/>
    <cellStyle name="Текстовый" xfId="20"/>
    <cellStyle name="Тысячи [0]_3Com" xfId="21"/>
    <cellStyle name="Тысячи_3Com" xfId="22"/>
    <cellStyle name="Формула" xfId="23"/>
    <cellStyle name="ФормулаВБ" xfId="24"/>
    <cellStyle name="ФормулаНаКонтроль" xfId="2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9" Type="http://schemas.openxmlformats.org/officeDocument/2006/relationships/externalLink" Target="externalLinks/externalLink1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11.xml"/><Relationship Id="rId42" Type="http://schemas.openxmlformats.org/officeDocument/2006/relationships/externalLink" Target="externalLinks/externalLink19.xml"/><Relationship Id="rId47" Type="http://schemas.openxmlformats.org/officeDocument/2006/relationships/externalLink" Target="externalLinks/externalLink24.xml"/><Relationship Id="rId50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33" Type="http://schemas.openxmlformats.org/officeDocument/2006/relationships/externalLink" Target="externalLinks/externalLink10.xml"/><Relationship Id="rId38" Type="http://schemas.openxmlformats.org/officeDocument/2006/relationships/externalLink" Target="externalLinks/externalLink15.xml"/><Relationship Id="rId46" Type="http://schemas.openxmlformats.org/officeDocument/2006/relationships/externalLink" Target="externalLinks/externalLink2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6.xml"/><Relationship Id="rId41" Type="http://schemas.openxmlformats.org/officeDocument/2006/relationships/externalLink" Target="externalLinks/externalLink1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32" Type="http://schemas.openxmlformats.org/officeDocument/2006/relationships/externalLink" Target="externalLinks/externalLink9.xml"/><Relationship Id="rId37" Type="http://schemas.openxmlformats.org/officeDocument/2006/relationships/externalLink" Target="externalLinks/externalLink14.xml"/><Relationship Id="rId40" Type="http://schemas.openxmlformats.org/officeDocument/2006/relationships/externalLink" Target="externalLinks/externalLink17.xml"/><Relationship Id="rId45" Type="http://schemas.openxmlformats.org/officeDocument/2006/relationships/externalLink" Target="externalLinks/externalLink2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5.xml"/><Relationship Id="rId36" Type="http://schemas.openxmlformats.org/officeDocument/2006/relationships/externalLink" Target="externalLinks/externalLink13.xml"/><Relationship Id="rId49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8.xml"/><Relationship Id="rId44" Type="http://schemas.openxmlformats.org/officeDocument/2006/relationships/externalLink" Target="externalLinks/externalLink2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4.xml"/><Relationship Id="rId30" Type="http://schemas.openxmlformats.org/officeDocument/2006/relationships/externalLink" Target="externalLinks/externalLink7.xml"/><Relationship Id="rId35" Type="http://schemas.openxmlformats.org/officeDocument/2006/relationships/externalLink" Target="externalLinks/externalLink12.xml"/><Relationship Id="rId43" Type="http://schemas.openxmlformats.org/officeDocument/2006/relationships/externalLink" Target="externalLinks/externalLink20.xml"/><Relationship Id="rId48" Type="http://schemas.openxmlformats.org/officeDocument/2006/relationships/theme" Target="theme/theme1.xml"/><Relationship Id="rId8" Type="http://schemas.openxmlformats.org/officeDocument/2006/relationships/worksheet" Target="worksheets/sheet8.xml"/><Relationship Id="rId51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bdef/DE/&#1054;&#1073;&#1097;&#1072;&#1103;/&#1076;&#1080;&#1089;&#1082;%20R/&#1058;&#1043;&#1050;/&#1058;&#1072;&#1088;&#1080;&#1092;&#1099;%202018/&#1058;&#1072;&#1088;&#1080;&#1092;&#1099;%20&#1085;&#1072;%20&#1101;&#1083;&#1077;&#1082;&#1090;&#1088;&#1086;&#1101;&#1085;&#1077;&#1088;&#1075;&#1080;&#1102;/&#1056;&#1044;/&#1096;&#1072;&#1073;&#1083;&#1086;&#1085;&#1099;/&#1058;&#1043;&#1050;-1_&#1062;&#1077;&#1085;&#1090;&#1088;&#1072;&#1083;&#1100;&#1085;&#1072;&#1103;%20&#1058;&#1069;&#1062;%20&#1069;&#1057;-2_18(v1.0.1)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bdef/DE/&#1054;&#1073;&#1097;&#1072;&#1103;/&#1076;&#1080;&#1089;&#1082;%20R/&#1058;&#1043;&#1050;/&#1058;&#1072;&#1088;&#1080;&#1092;&#1099;%202018/&#1058;&#1072;&#1088;&#1080;&#1092;&#1099;%20&#1085;&#1072;%20&#1101;&#1083;&#1077;&#1082;&#1090;&#1088;&#1086;&#1101;&#1085;&#1077;&#1088;&#1075;&#1080;&#1102;/&#1056;&#1044;/&#1096;&#1072;&#1073;&#1083;&#1086;&#1085;&#1099;/&#1058;&#1043;&#1050;-1_&#1070;&#1078;&#1085;&#1072;&#1103;%20&#1058;&#1069;&#1062;-22%20&#1073;&#1077;&#1079;%20&#1044;&#1055;&#1052;_18(v1.0.1)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bdef/DE/&#1054;&#1073;&#1097;&#1072;&#1103;/&#1076;&#1080;&#1089;&#1082;%20R/&#1058;&#1043;&#1050;/&#1058;&#1072;&#1088;&#1080;&#1092;&#1099;%202018/&#1058;&#1072;&#1088;&#1080;&#1092;&#1099;%20&#1085;&#1072;%20&#1101;&#1083;&#1077;&#1082;&#1090;&#1088;&#1086;&#1101;&#1085;&#1077;&#1088;&#1075;&#1080;&#1102;/&#1056;&#1044;/&#1096;&#1072;&#1073;&#1083;&#1086;&#1085;&#1099;/&#1058;&#1043;&#1050;-1_&#1070;&#1078;&#1085;&#1072;&#1103;%20&#1058;&#1069;&#1062;-22%20(&#1073;&#1083;&#1086;&#1082;%204)%20&#1044;&#1055;&#1052;_18(v1.0.1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bdef/DE/&#1054;&#1073;&#1097;&#1072;&#1103;/&#1076;&#1080;&#1089;&#1082;%20R/&#1058;&#1043;&#1050;/&#1058;&#1072;&#1088;&#1080;&#1092;&#1099;%202018/&#1058;&#1072;&#1088;&#1080;&#1092;&#1099;%20&#1085;&#1072;%20&#1101;&#1083;&#1077;&#1082;&#1090;&#1088;&#1086;&#1101;&#1085;&#1077;&#1088;&#1075;&#1080;&#1102;/&#1056;&#1044;/&#1096;&#1072;&#1073;&#1083;&#1086;&#1085;&#1099;/&#1058;&#1043;&#1050;-1_&#1040;&#1087;&#1072;&#1090;&#1080;&#1090;&#1089;&#1082;&#1072;&#1103;%20&#1058;&#1069;&#1062;_18(v1.0.1)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bdef/DE/&#1054;&#1073;&#1097;&#1072;&#1103;/&#1076;&#1080;&#1089;&#1082;%20R/&#1058;&#1043;&#1050;/&#1058;&#1072;&#1088;&#1080;&#1092;&#1099;%202018/&#1058;&#1072;&#1088;&#1080;&#1092;&#1099;%20&#1085;&#1072;%20&#1101;&#1083;&#1077;&#1082;&#1090;&#1088;&#1086;&#1101;&#1085;&#1077;&#1088;&#1075;&#1080;&#1102;/&#1056;&#1044;/&#1096;&#1072;&#1073;&#1083;&#1086;&#1085;&#1099;/&#1058;&#1043;&#1050;-1_&#1042;&#1086;&#1083;&#1093;&#1086;&#1074;&#1089;&#1082;&#1072;&#1103;%20&#1043;&#1069;&#1057;-6_18(v1.0.1)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bdef/DE/&#1054;&#1073;&#1097;&#1072;&#1103;/&#1076;&#1080;&#1089;&#1082;%20R/&#1058;&#1043;&#1050;/&#1058;&#1072;&#1088;&#1080;&#1092;&#1099;%202018/&#1058;&#1072;&#1088;&#1080;&#1092;&#1099;%20&#1085;&#1072;%20&#1101;&#1083;&#1077;&#1082;&#1090;&#1088;&#1086;&#1101;&#1085;&#1077;&#1088;&#1075;&#1080;&#1102;/&#1056;&#1044;/&#1096;&#1072;&#1073;&#1083;&#1086;&#1085;&#1099;/&#1058;&#1043;&#1050;-1_&#1053;&#1072;&#1088;&#1074;&#1089;&#1082;&#1072;&#1103;%20&#1043;&#1069;&#1057;-13_18(v1.0.1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bdef/DE/&#1054;&#1073;&#1097;&#1072;&#1103;/&#1076;&#1080;&#1089;&#1082;%20R/&#1058;&#1043;&#1050;/&#1058;&#1072;&#1088;&#1080;&#1092;&#1099;%202018/&#1058;&#1072;&#1088;&#1080;&#1092;&#1099;%20&#1085;&#1072;%20&#1101;&#1083;&#1077;&#1082;&#1090;&#1088;&#1086;&#1101;&#1085;&#1077;&#1088;&#1075;&#1080;&#1102;/&#1056;&#1044;/&#1096;&#1072;&#1073;&#1083;&#1086;&#1085;&#1099;/&#1058;&#1043;&#1050;-1_&#1051;&#1077;&#1089;&#1086;&#1075;&#1086;&#1088;&#1089;&#1082;&#1072;&#1103;%20&#1043;&#1069;&#1057;-10_18(v1.0.1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bdef/DE/&#1054;&#1073;&#1097;&#1072;&#1103;/&#1076;&#1080;&#1089;&#1082;%20R/&#1058;&#1043;&#1050;/&#1058;&#1072;&#1088;&#1080;&#1092;&#1099;%202018/&#1058;&#1072;&#1088;&#1080;&#1092;&#1099;%20&#1085;&#1072;%20&#1101;&#1083;&#1077;&#1082;&#1090;&#1088;&#1086;&#1101;&#1085;&#1077;&#1088;&#1075;&#1080;&#1102;/&#1056;&#1044;/&#1096;&#1072;&#1073;&#1083;&#1086;&#1085;&#1099;/&#1058;&#1043;&#1050;-1_&#1057;&#1074;&#1077;&#1090;&#1086;&#1075;&#1086;&#1088;&#1089;&#1082;&#1072;&#1103;%20&#1043;&#1069;&#1057;-11_18(v1.0.1)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/bdef/DE/&#1054;&#1073;&#1097;&#1072;&#1103;/&#1076;&#1080;&#1089;&#1082;%20R/&#1058;&#1043;&#1050;/&#1058;&#1072;&#1088;&#1080;&#1092;&#1099;%202018/&#1058;&#1072;&#1088;&#1080;&#1092;&#1099;%20&#1085;&#1072;%20&#1101;&#1083;&#1077;&#1082;&#1090;&#1088;&#1086;&#1101;&#1085;&#1077;&#1088;&#1075;&#1080;&#1102;/&#1056;&#1044;/&#1096;&#1072;&#1073;&#1083;&#1086;&#1085;&#1099;/&#1058;&#1043;&#1050;-1_&#1050;&#1072;&#1089;&#1082;&#1072;&#1076;%20&#1057;&#1074;&#1080;&#1088;&#1089;&#1082;&#1080;&#1093;%20&#1043;&#1069;&#1057;_18(v1.0.1)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bdef/DE/&#1054;&#1073;&#1097;&#1072;&#1103;/&#1076;&#1080;&#1089;&#1082;%20R/&#1058;&#1043;&#1050;/&#1058;&#1072;&#1088;&#1080;&#1092;&#1099;%202018/&#1058;&#1072;&#1088;&#1080;&#1092;&#1099;%20&#1085;&#1072;%20&#1101;&#1083;&#1077;&#1082;&#1090;&#1088;&#1086;&#1101;&#1085;&#1077;&#1088;&#1075;&#1080;&#1102;/&#1056;&#1044;/&#1096;&#1072;&#1073;&#1083;&#1086;&#1085;&#1099;/&#1058;&#1043;&#1050;-1_&#1050;&#1072;&#1089;&#1082;&#1072;&#1076;%20&#1042;&#1099;&#1075;&#1089;&#1082;&#1080;&#1093;%20&#1043;&#1069;&#1057;_18(v1.0.1)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/bdef/DE/&#1054;&#1073;&#1097;&#1072;&#1103;/&#1076;&#1080;&#1089;&#1082;%20R/&#1058;&#1043;&#1050;/&#1058;&#1072;&#1088;&#1080;&#1092;&#1099;%202018/&#1058;&#1072;&#1088;&#1080;&#1092;&#1099;%20&#1085;&#1072;%20&#1101;&#1083;&#1077;&#1082;&#1090;&#1088;&#1086;&#1101;&#1085;&#1077;&#1088;&#1075;&#1080;&#1102;/&#1056;&#1044;/&#1096;&#1072;&#1073;&#1083;&#1086;&#1085;&#1099;/&#1058;&#1043;&#1050;-1_&#1050;&#1072;&#1089;&#1082;&#1072;&#1076;%20&#1050;&#1077;&#1084;&#1089;&#1082;&#1080;&#1093;%20&#1043;&#1069;&#1057;_18(v1.0.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bdef/DE/&#1054;&#1073;&#1097;&#1072;&#1103;/&#1076;&#1080;&#1089;&#1082;%20R/&#1058;&#1043;&#1050;/&#1058;&#1072;&#1088;&#1080;&#1092;&#1099;%202018/&#1058;&#1072;&#1088;&#1080;&#1092;&#1099;%20&#1085;&#1072;%20&#1101;&#1083;&#1077;&#1082;&#1090;&#1088;&#1086;&#1101;&#1085;&#1077;&#1088;&#1075;&#1080;&#1102;/&#1056;&#1044;/&#1096;&#1072;&#1073;&#1083;&#1086;&#1085;&#1099;/&#1058;&#1043;&#1050;-1_&#1062;&#1077;&#1085;&#1090;&#1088;&#1072;&#1083;&#1100;&#1085;&#1072;&#1103;%20&#1058;&#1069;&#1062;%20&#1043;&#1058;&#1069;-1_18(v1.0.1)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/bdef/DE/&#1054;&#1073;&#1097;&#1072;&#1103;/&#1076;&#1080;&#1089;&#1082;%20R/&#1058;&#1043;&#1050;/&#1058;&#1072;&#1088;&#1080;&#1092;&#1099;%202018/&#1058;&#1072;&#1088;&#1080;&#1092;&#1099;%20&#1085;&#1072;%20&#1101;&#1083;&#1077;&#1082;&#1090;&#1088;&#1086;&#1101;&#1085;&#1077;&#1088;&#1075;&#1080;&#1102;/&#1056;&#1044;/&#1096;&#1072;&#1073;&#1083;&#1086;&#1085;&#1099;/&#1058;&#1043;&#1050;-1_&#1050;&#1072;&#1089;&#1082;&#1072;&#1076;%20&#1057;&#1091;&#1085;&#1089;&#1082;&#1080;&#1093;%20&#1043;&#1069;&#1057;_18(v1.0.1)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bdef/DE/&#1054;&#1073;&#1097;&#1072;&#1103;/&#1076;&#1080;&#1089;&#1082;%20R/&#1058;&#1043;&#1050;/&#1058;&#1072;&#1088;&#1080;&#1092;&#1099;%202018/&#1058;&#1072;&#1088;&#1080;&#1092;&#1099;%20&#1085;&#1072;%20&#1101;&#1083;&#1077;&#1082;&#1090;&#1088;&#1086;&#1101;&#1085;&#1077;&#1088;&#1075;&#1080;&#1102;/&#1056;&#1044;/&#1096;&#1072;&#1073;&#1083;&#1086;&#1085;&#1099;/&#1058;&#1043;&#1050;-1_&#1050;&#1072;&#1089;&#1082;&#1072;&#1076;&#1099;%20&#1050;&#1086;&#1083;&#1100;&#1089;&#1082;&#1080;&#1093;%20&#1043;&#1069;&#1057;_18(v1.0.1)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gc1.local\Spec\&#1041;&#1072;&#1083;&#1072;&#1085;&#1089;&#1099;\&#1055;&#1083;&#1072;&#1085;&#1099;\2018\&#1060;&#1040;&#1057;\&#1048;&#1089;&#1093;&#1086;&#1076;&#1103;&#1097;&#1080;&#1077;\01_04_2017\&#1050;&#1086;&#1083;&#1100;&#1089;&#1082;&#1080;&#1081;\FORM4.2018(v1.0)%20&#1040;&#1087;&#1072;&#1090;&#1080;&#1090;&#1089;&#1082;&#1072;&#1103;%20&#1058;&#1069;&#1062;%20&#1073;&#1077;&#1079;%20&#1044;&#1055;&#1052;_&#1053;&#1042;_&#1042;&#1056;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gc1.local\Spec\&#1041;&#1072;&#1083;&#1072;&#1085;&#1089;&#1099;\&#1055;&#1083;&#1072;&#1085;&#1099;\2018\&#1060;&#1040;&#1057;\&#1048;&#1089;&#1093;&#1086;&#1076;&#1103;&#1097;&#1080;&#1077;\01_04_2017\&#1050;&#1086;&#1083;&#1100;&#1089;&#1082;&#1080;&#1081;\FORM4.2018(v1.0)%20&#1040;&#1087;&#1072;&#1090;&#1080;&#1090;&#1089;&#1082;&#1072;&#1103;%20&#1058;&#1069;&#1062;(&#1043;6-8)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bdef/DE/&#1054;&#1073;&#1097;&#1072;&#1103;/&#1076;&#1080;&#1089;&#1082;%20R/&#1058;&#1043;&#1050;/&#1058;&#1072;&#1088;&#1080;&#1092;&#1099;%202018/&#1058;&#1072;&#1088;&#1080;&#1092;&#1099;%20&#1085;&#1072;%20&#1101;&#1083;&#1077;&#1082;&#1090;&#1088;&#1086;&#1101;&#1085;&#1077;&#1088;&#1075;&#1080;&#1102;/&#1056;&#1044;/&#1084;&#1072;&#1090;&#1077;&#1088;&#1080;&#1072;&#1083;&#1099;%20&#1086;&#1090;%20&#1050;&#1086;&#1083;&#1060;/&#1058;&#1072;&#1073;&#1083;&#1080;&#1094;&#1072;%20&#8470;1_&#1092;&#1086;&#1088;&#1084;&#1072;_&#1079;&#1072;&#1090;&#1088;&#1072;&#1090;&#1099;%20&#1073;&#1077;&#1079;%20&#1087;&#1086;&#1082;&#1091;&#1087;&#1085;&#1086;&#1081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bdef/DE/&#1054;&#1073;&#1097;&#1072;&#1103;/&#1076;&#1080;&#1089;&#1082;%20R/&#1058;&#1043;&#1050;/&#1058;&#1072;&#1088;&#1080;&#1092;&#1099;%202018/&#1058;&#1072;&#1088;&#1080;&#1092;&#1099;%20&#1085;&#1072;%20&#1101;&#1083;&#1077;&#1082;&#1090;&#1088;&#1086;&#1101;&#1085;&#1077;&#1088;&#1075;&#1080;&#1102;/&#1056;&#1044;/&#1096;&#1072;&#1073;&#1083;&#1086;&#1085;&#1099;/&#1058;&#1043;&#1050;-1_&#1062;&#1077;&#1085;&#1090;&#1088;&#1072;&#1083;&#1100;&#1085;&#1072;&#1103;%20&#1058;&#1069;&#1062;%20&#1043;&#1058;&#1069;-2_18(v1.0.1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bdef/DE/&#1054;&#1073;&#1097;&#1072;&#1103;/&#1076;&#1080;&#1089;&#1082;%20R/&#1058;&#1043;&#1050;/&#1058;&#1072;&#1088;&#1080;&#1092;&#1099;%202018/&#1058;&#1072;&#1088;&#1080;&#1092;&#1099;%20&#1085;&#1072;%20&#1101;&#1083;&#1077;&#1082;&#1090;&#1088;&#1086;&#1101;&#1085;&#1077;&#1088;&#1075;&#1080;&#1102;/&#1056;&#1044;/&#1096;&#1072;&#1073;&#1083;&#1086;&#1085;&#1099;/&#1058;&#1043;&#1050;-1_&#1055;&#1088;&#1072;&#1074;&#1086;&#1073;&#1077;&#1088;&#1077;&#1078;&#1085;&#1072;&#1103;%20&#1058;&#1069;&#1062;-5%20(&#1073;&#1083;&#1086;&#1082;%202)%20&#1044;&#1055;&#1052;_18(v1.0.1)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bdef/DE/&#1054;&#1073;&#1097;&#1072;&#1103;/&#1076;&#1080;&#1089;&#1082;%20R/&#1058;&#1043;&#1050;/&#1058;&#1072;&#1088;&#1080;&#1092;&#1099;%202018/&#1058;&#1072;&#1088;&#1080;&#1092;&#1099;%20&#1085;&#1072;%20&#1101;&#1083;&#1077;&#1082;&#1090;&#1088;&#1086;&#1101;&#1085;&#1077;&#1088;&#1075;&#1080;&#1102;/&#1056;&#1044;/&#1096;&#1072;&#1073;&#1083;&#1086;&#1085;&#1099;/&#1058;&#1043;&#1050;-1_&#1042;&#1072;&#1089;&#1080;&#1083;&#1077;&#1086;&#1089;&#1090;&#1088;&#1086;&#1074;&#1089;&#1082;&#1072;&#1103;%20&#1058;&#1069;&#1062;-7%20(&#1058;&#1043;-3)%20&#1044;&#1055;&#1052;_18(v1.0.1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bdef/DE/&#1054;&#1073;&#1097;&#1072;&#1103;/&#1076;&#1080;&#1089;&#1082;%20R/&#1058;&#1043;&#1050;/&#1058;&#1072;&#1088;&#1080;&#1092;&#1099;%202018/&#1058;&#1072;&#1088;&#1080;&#1092;&#1099;%20&#1085;&#1072;%20&#1101;&#1083;&#1077;&#1082;&#1090;&#1088;&#1086;&#1101;&#1085;&#1077;&#1088;&#1075;&#1080;&#1102;/&#1056;&#1044;/&#1096;&#1072;&#1073;&#1083;&#1086;&#1085;&#1099;/&#1058;&#1043;&#1050;-1_&#1055;&#1077;&#1088;&#1074;&#1086;&#1084;&#1072;&#1081;&#1089;&#1082;&#1072;&#1103;%20&#1058;&#1069;&#1062;-14%20(&#1073;&#1083;&#1086;&#1082;%201)%20&#1044;&#1055;&#1052;_18(v1.0.1)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bdef/DE/&#1054;&#1073;&#1097;&#1072;&#1103;/&#1076;&#1080;&#1089;&#1082;%20R/&#1058;&#1043;&#1050;/&#1058;&#1072;&#1088;&#1080;&#1092;&#1099;%202018/&#1058;&#1072;&#1088;&#1080;&#1092;&#1099;%20&#1085;&#1072;%20&#1101;&#1083;&#1077;&#1082;&#1090;&#1088;&#1086;&#1101;&#1085;&#1077;&#1088;&#1075;&#1080;&#1102;/&#1056;&#1044;/&#1096;&#1072;&#1073;&#1083;&#1086;&#1085;&#1099;/&#1058;&#1043;&#1050;-1_&#1055;&#1077;&#1088;&#1074;&#1086;&#1084;&#1072;&#1081;&#1089;&#1082;&#1072;&#1103;%20&#1058;&#1069;&#1062;-14%20(&#1073;&#1083;&#1086;&#1082;%202)%20&#1044;&#1055;&#1052;_18(v1.0.1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bdef/DE/&#1054;&#1073;&#1097;&#1072;&#1103;/&#1076;&#1080;&#1089;&#1082;%20R/&#1058;&#1043;&#1050;/&#1058;&#1072;&#1088;&#1080;&#1092;&#1099;%202018/&#1058;&#1072;&#1088;&#1080;&#1092;&#1099;%20&#1085;&#1072;%20&#1101;&#1083;&#1077;&#1082;&#1090;&#1088;&#1086;&#1101;&#1085;&#1077;&#1088;&#1075;&#1080;&#1102;/&#1056;&#1044;/&#1096;&#1072;&#1073;&#1083;&#1086;&#1085;&#1099;/&#1058;&#1043;&#1050;-1_&#1040;&#1074;&#1090;&#1086;&#1074;&#1089;&#1082;&#1072;&#1103;%20&#1058;&#1069;&#1062;-15_18(v1.0.1)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bdef/DE/&#1054;&#1073;&#1097;&#1072;&#1103;/&#1076;&#1080;&#1089;&#1082;%20R/&#1058;&#1043;&#1050;/&#1058;&#1072;&#1088;&#1080;&#1092;&#1099;%202018/&#1058;&#1072;&#1088;&#1080;&#1092;&#1099;%20&#1085;&#1072;%20&#1101;&#1083;&#1077;&#1082;&#1090;&#1088;&#1086;&#1101;&#1085;&#1077;&#1088;&#1075;&#1080;&#1102;/&#1056;&#1044;/&#1096;&#1072;&#1073;&#1083;&#1086;&#1085;&#1099;/&#1058;&#1043;&#1050;-1_&#1042;&#1099;&#1073;&#1086;&#1088;&#1075;&#1089;&#1082;&#1072;&#1103;%20&#1058;&#1069;&#1062;-17_18(v1.0.1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frmReestr"/>
      <sheetName val="modList00"/>
      <sheetName val="modProv"/>
      <sheetName val="Инструкция"/>
      <sheetName val="Лог обновления"/>
      <sheetName val="Титульный"/>
      <sheetName val="Сопроводительные материалы"/>
      <sheetName val="Индексы"/>
      <sheetName val="0"/>
      <sheetName val="0.1"/>
      <sheetName val="1"/>
      <sheetName val="2"/>
      <sheetName val="2.1"/>
      <sheetName val="2.2"/>
      <sheetName val="2.3"/>
      <sheetName val="2.4"/>
      <sheetName val="4"/>
      <sheetName val="РчСтЭЭ"/>
      <sheetName val="РчСтЭЭ_Ф"/>
      <sheetName val="ВД_ГЭС"/>
      <sheetName val="РчСтГМ"/>
      <sheetName val="ИП"/>
      <sheetName val="Источники финансирования"/>
      <sheetName val="Расчет прибыли"/>
      <sheetName val="Комментарии"/>
      <sheetName val="Проверка"/>
      <sheetName val="et_union"/>
      <sheetName val="orem_org"/>
      <sheetName val="TEHSHEET"/>
      <sheetName val="modHTTP"/>
      <sheetName val="AllSheetsInThisWorkbook"/>
      <sheetName val="Ставки"/>
      <sheetName val="modList14"/>
      <sheetName val="modList11"/>
      <sheetName val="modListSopr"/>
      <sheetName val="REESTR_STATION"/>
      <sheetName val="modfrmDictionary"/>
      <sheetName val="modClassifierValidate"/>
      <sheetName val="modHyp"/>
      <sheetName val="modList03"/>
      <sheetName val="modList07"/>
      <sheetName val="modList08"/>
      <sheetName val="modList09"/>
      <sheetName val="modList10"/>
      <sheetName val="modList18"/>
      <sheetName val="modReestr"/>
      <sheetName val="modInstruction"/>
      <sheetName val="modUpdTemplMain"/>
      <sheetName val="modfrmCheckUpd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0">
          <cell r="L20">
            <v>4461.378871375533</v>
          </cell>
        </row>
        <row r="21">
          <cell r="L21">
            <v>111566.30710923273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frmReestr"/>
      <sheetName val="modList00"/>
      <sheetName val="modProv"/>
      <sheetName val="Инструкция"/>
      <sheetName val="Лог обновления"/>
      <sheetName val="Титульный"/>
      <sheetName val="Сопроводительные материалы"/>
      <sheetName val="Индексы"/>
      <sheetName val="0"/>
      <sheetName val="0.1"/>
      <sheetName val="1"/>
      <sheetName val="2"/>
      <sheetName val="2.1"/>
      <sheetName val="2.2"/>
      <sheetName val="2.3"/>
      <sheetName val="2.4"/>
      <sheetName val="4"/>
      <sheetName val="РчСтЭЭ"/>
      <sheetName val="РчСтЭЭ_Ф"/>
      <sheetName val="ВД_ГЭС"/>
      <sheetName val="РчСтГМ"/>
      <sheetName val="ИП"/>
      <sheetName val="Источники финансирования"/>
      <sheetName val="Расчет прибыли"/>
      <sheetName val="Комментарии"/>
      <sheetName val="Проверка"/>
      <sheetName val="et_union"/>
      <sheetName val="orem_org"/>
      <sheetName val="TEHSHEET"/>
      <sheetName val="modHTTP"/>
      <sheetName val="AllSheetsInThisWorkbook"/>
      <sheetName val="Ставки"/>
      <sheetName val="modList14"/>
      <sheetName val="modList11"/>
      <sheetName val="modListSopr"/>
      <sheetName val="REESTR_STATION"/>
      <sheetName val="modfrmDictionary"/>
      <sheetName val="modClassifierValidate"/>
      <sheetName val="modHyp"/>
      <sheetName val="modList03"/>
      <sheetName val="modList07"/>
      <sheetName val="modList08"/>
      <sheetName val="modList09"/>
      <sheetName val="modList10"/>
      <sheetName val="modList18"/>
      <sheetName val="modReestr"/>
      <sheetName val="modInstruction"/>
      <sheetName val="modUpdTemplMain"/>
      <sheetName val="modfrmCheckUpd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2">
          <cell r="I12">
            <v>687.37583333333339</v>
          </cell>
        </row>
        <row r="20">
          <cell r="L20">
            <v>971.55033380408747</v>
          </cell>
        </row>
        <row r="21">
          <cell r="L21">
            <v>125203.10031157051</v>
          </cell>
        </row>
      </sheetData>
      <sheetData sheetId="10"/>
      <sheetData sheetId="11"/>
      <sheetData sheetId="12"/>
      <sheetData sheetId="13"/>
      <sheetData sheetId="14"/>
      <sheetData sheetId="15"/>
      <sheetData sheetId="16">
        <row r="23">
          <cell r="L23">
            <v>1300.7694706024599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frmReestr"/>
      <sheetName val="modList00"/>
      <sheetName val="modProv"/>
      <sheetName val="Инструкция"/>
      <sheetName val="Лог обновления"/>
      <sheetName val="Титульный"/>
      <sheetName val="Сопроводительные материалы"/>
      <sheetName val="Индексы"/>
      <sheetName val="0"/>
      <sheetName val="0.1"/>
      <sheetName val="1"/>
      <sheetName val="2"/>
      <sheetName val="2.1"/>
      <sheetName val="2.2"/>
      <sheetName val="2.3"/>
      <sheetName val="2.4"/>
      <sheetName val="4"/>
      <sheetName val="РчСтЭЭ"/>
      <sheetName val="РчСтЭЭ_Ф"/>
      <sheetName val="ВД_ГЭС"/>
      <sheetName val="РчСтГМ"/>
      <sheetName val="ИП"/>
      <sheetName val="Источники финансирования"/>
      <sheetName val="Расчет прибыли"/>
      <sheetName val="Комментарии"/>
      <sheetName val="Проверка"/>
      <sheetName val="et_union"/>
      <sheetName val="orem_org"/>
      <sheetName val="TEHSHEET"/>
      <sheetName val="modHTTP"/>
      <sheetName val="AllSheetsInThisWorkbook"/>
      <sheetName val="Ставки"/>
      <sheetName val="modList14"/>
      <sheetName val="modList11"/>
      <sheetName val="modListSopr"/>
      <sheetName val="REESTR_STATION"/>
      <sheetName val="modfrmDictionary"/>
      <sheetName val="modClassifierValidate"/>
      <sheetName val="modHyp"/>
      <sheetName val="modList03"/>
      <sheetName val="modList07"/>
      <sheetName val="modList08"/>
      <sheetName val="modList09"/>
      <sheetName val="modList10"/>
      <sheetName val="modList18"/>
      <sheetName val="modReestr"/>
      <sheetName val="modInstruction"/>
      <sheetName val="modUpdTemplMain"/>
      <sheetName val="modfrmCheckUpd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5">
          <cell r="I15">
            <v>2311.37</v>
          </cell>
        </row>
        <row r="20">
          <cell r="L20">
            <v>922.10709293303557</v>
          </cell>
        </row>
      </sheetData>
      <sheetData sheetId="10"/>
      <sheetData sheetId="11"/>
      <sheetData sheetId="12"/>
      <sheetData sheetId="13"/>
      <sheetData sheetId="14"/>
      <sheetData sheetId="15"/>
      <sheetData sheetId="16">
        <row r="24">
          <cell r="L24">
            <v>199.8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frmReestr"/>
      <sheetName val="modList00"/>
      <sheetName val="modProv"/>
      <sheetName val="Инструкция"/>
      <sheetName val="Лог обновления"/>
      <sheetName val="Титульный"/>
      <sheetName val="Сопроводительные материалы"/>
      <sheetName val="Индексы"/>
      <sheetName val="0"/>
      <sheetName val="0.1"/>
      <sheetName val="1"/>
      <sheetName val="2"/>
      <sheetName val="2.1"/>
      <sheetName val="2.2"/>
      <sheetName val="2.3"/>
      <sheetName val="2.4"/>
      <sheetName val="4"/>
      <sheetName val="РчСтЭЭ"/>
      <sheetName val="РчСтЭЭ_Ф"/>
      <sheetName val="ВД_ГЭС"/>
      <sheetName val="РчСтГМ"/>
      <sheetName val="ИП"/>
      <sheetName val="Источники финансирования"/>
      <sheetName val="Расчет прибыли"/>
      <sheetName val="Комментарии"/>
      <sheetName val="Проверка"/>
      <sheetName val="et_union"/>
      <sheetName val="orem_org"/>
      <sheetName val="TEHSHEET"/>
      <sheetName val="modHTTP"/>
      <sheetName val="AllSheetsInThisWorkbook"/>
      <sheetName val="Ставки"/>
      <sheetName val="modList14"/>
      <sheetName val="modList11"/>
      <sheetName val="modListSopr"/>
      <sheetName val="REESTR_STATION"/>
      <sheetName val="modfrmDictionary"/>
      <sheetName val="modClassifierValidate"/>
      <sheetName val="modHyp"/>
      <sheetName val="modList03"/>
      <sheetName val="modList07"/>
      <sheetName val="modList08"/>
      <sheetName val="modList09"/>
      <sheetName val="modList10"/>
      <sheetName val="modList18"/>
      <sheetName val="modReestr"/>
      <sheetName val="modInstruction"/>
      <sheetName val="modUpdTemplMain"/>
      <sheetName val="modfrmCheckUpd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2">
          <cell r="I12">
            <v>117.65548333333332</v>
          </cell>
          <cell r="L12">
            <v>117.0517962749616</v>
          </cell>
        </row>
        <row r="20">
          <cell r="L20">
            <v>682.40409106165237</v>
          </cell>
        </row>
        <row r="21">
          <cell r="L21">
            <v>144997.40447721316</v>
          </cell>
        </row>
      </sheetData>
      <sheetData sheetId="10"/>
      <sheetData sheetId="11">
        <row r="209">
          <cell r="G209">
            <v>2543.8519531054094</v>
          </cell>
        </row>
      </sheetData>
      <sheetData sheetId="12"/>
      <sheetData sheetId="13"/>
      <sheetData sheetId="14"/>
      <sheetData sheetId="15"/>
      <sheetData sheetId="16">
        <row r="25">
          <cell r="L25">
            <v>176.7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frmReestr"/>
      <sheetName val="modList00"/>
      <sheetName val="modProv"/>
      <sheetName val="Инструкция"/>
      <sheetName val="Лог обновления"/>
      <sheetName val="Титульный"/>
      <sheetName val="Сопроводительные материалы"/>
      <sheetName val="Индексы"/>
      <sheetName val="0"/>
      <sheetName val="0.1"/>
      <sheetName val="1"/>
      <sheetName val="2"/>
      <sheetName val="2.1"/>
      <sheetName val="2.2"/>
      <sheetName val="2.3"/>
      <sheetName val="2.4"/>
      <sheetName val="4"/>
      <sheetName val="РчСтЭЭ"/>
      <sheetName val="РчСтЭЭ_Ф"/>
      <sheetName val="ВД_ГЭС"/>
      <sheetName val="РчСтГМ"/>
      <sheetName val="ИП"/>
      <sheetName val="Источники финансирования"/>
      <sheetName val="Расчет прибыли"/>
      <sheetName val="Комментарии"/>
      <sheetName val="Проверка"/>
      <sheetName val="et_union"/>
      <sheetName val="orem_org"/>
      <sheetName val="TEHSHEET"/>
      <sheetName val="modHTTP"/>
      <sheetName val="AllSheetsInThisWorkbook"/>
      <sheetName val="Ставки"/>
      <sheetName val="modList14"/>
      <sheetName val="modList11"/>
      <sheetName val="modListSopr"/>
      <sheetName val="REESTR_STATION"/>
      <sheetName val="modfrmDictionary"/>
      <sheetName val="modClassifierValidate"/>
      <sheetName val="modHyp"/>
      <sheetName val="modList03"/>
      <sheetName val="modList07"/>
      <sheetName val="modList08"/>
      <sheetName val="modList09"/>
      <sheetName val="modList10"/>
      <sheetName val="modList18"/>
      <sheetName val="modReestr"/>
      <sheetName val="modInstruction"/>
      <sheetName val="modUpdTemplMain"/>
      <sheetName val="modfrmCheckUpd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2">
          <cell r="I12">
            <v>51.319583333333327</v>
          </cell>
        </row>
        <row r="20">
          <cell r="L20">
            <v>22.435782175175557</v>
          </cell>
        </row>
        <row r="21">
          <cell r="L21">
            <v>199164.20295704319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frmReestr"/>
      <sheetName val="modList00"/>
      <sheetName val="modProv"/>
      <sheetName val="Инструкция"/>
      <sheetName val="Лог обновления"/>
      <sheetName val="Титульный"/>
      <sheetName val="Сопроводительные материалы"/>
      <sheetName val="Индексы"/>
      <sheetName val="0"/>
      <sheetName val="0.1"/>
      <sheetName val="1"/>
      <sheetName val="2"/>
      <sheetName val="2.1"/>
      <sheetName val="2.2"/>
      <sheetName val="2.3"/>
      <sheetName val="2.4"/>
      <sheetName val="4"/>
      <sheetName val="РчСтЭЭ"/>
      <sheetName val="РчСтЭЭ_Ф"/>
      <sheetName val="ВД_ГЭС"/>
      <sheetName val="РчСтГМ"/>
      <sheetName val="ИП"/>
      <sheetName val="Источники финансирования"/>
      <sheetName val="Расчет прибыли"/>
      <sheetName val="Комментарии"/>
      <sheetName val="Проверка"/>
      <sheetName val="et_union"/>
      <sheetName val="orem_org"/>
      <sheetName val="TEHSHEET"/>
      <sheetName val="modHTTP"/>
      <sheetName val="AllSheetsInThisWorkbook"/>
      <sheetName val="Ставки"/>
      <sheetName val="modList14"/>
      <sheetName val="modList11"/>
      <sheetName val="modListSopr"/>
      <sheetName val="REESTR_STATION"/>
      <sheetName val="modfrmDictionary"/>
      <sheetName val="modClassifierValidate"/>
      <sheetName val="modHyp"/>
      <sheetName val="modList03"/>
      <sheetName val="modList07"/>
      <sheetName val="modList08"/>
      <sheetName val="modList09"/>
      <sheetName val="modList10"/>
      <sheetName val="modList18"/>
      <sheetName val="modReestr"/>
      <sheetName val="modInstruction"/>
      <sheetName val="modUpdTemplMain"/>
      <sheetName val="modfrmCheckUpd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2">
          <cell r="I12">
            <v>123.52</v>
          </cell>
        </row>
        <row r="20">
          <cell r="L20">
            <v>22.032892019061364</v>
          </cell>
        </row>
        <row r="21">
          <cell r="L21">
            <v>112158.95657651746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frmReestr"/>
      <sheetName val="modList00"/>
      <sheetName val="modProv"/>
      <sheetName val="Инструкция"/>
      <sheetName val="Лог обновления"/>
      <sheetName val="Титульный"/>
      <sheetName val="Сопроводительные материалы"/>
      <sheetName val="Индексы"/>
      <sheetName val="0"/>
      <sheetName val="0.1"/>
      <sheetName val="1"/>
      <sheetName val="2"/>
      <sheetName val="2.1"/>
      <sheetName val="2.2"/>
      <sheetName val="2.3"/>
      <sheetName val="2.4"/>
      <sheetName val="4"/>
      <sheetName val="РчСтЭЭ"/>
      <sheetName val="РчСтЭЭ_Ф"/>
      <sheetName val="ВД_ГЭС"/>
      <sheetName val="РчСтГМ"/>
      <sheetName val="ИП"/>
      <sheetName val="Источники финансирования"/>
      <sheetName val="Расчет прибыли"/>
      <sheetName val="Комментарии"/>
      <sheetName val="Проверка"/>
      <sheetName val="et_union"/>
      <sheetName val="orem_org"/>
      <sheetName val="TEHSHEET"/>
      <sheetName val="modHTTP"/>
      <sheetName val="AllSheetsInThisWorkbook"/>
      <sheetName val="Ставки"/>
      <sheetName val="modList14"/>
      <sheetName val="modList11"/>
      <sheetName val="modListSopr"/>
      <sheetName val="REESTR_STATION"/>
      <sheetName val="modfrmDictionary"/>
      <sheetName val="modClassifierValidate"/>
      <sheetName val="modHyp"/>
      <sheetName val="modList03"/>
      <sheetName val="modList07"/>
      <sheetName val="modList08"/>
      <sheetName val="modList09"/>
      <sheetName val="modList10"/>
      <sheetName val="modList18"/>
      <sheetName val="modReestr"/>
      <sheetName val="modInstruction"/>
      <sheetName val="modUpdTemplMain"/>
      <sheetName val="modfrmCheckUpd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2">
          <cell r="I12">
            <v>116.93833333333333</v>
          </cell>
        </row>
        <row r="20">
          <cell r="L20">
            <v>17.124547028500579</v>
          </cell>
        </row>
        <row r="21">
          <cell r="L21">
            <v>156310.41873099998</v>
          </cell>
        </row>
      </sheetData>
      <sheetData sheetId="10"/>
      <sheetData sheetId="11"/>
      <sheetData sheetId="12">
        <row r="20">
          <cell r="G20">
            <v>569.886662</v>
          </cell>
        </row>
      </sheetData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frmReestr"/>
      <sheetName val="modList00"/>
      <sheetName val="modProv"/>
      <sheetName val="Инструкция"/>
      <sheetName val="Лог обновления"/>
      <sheetName val="Титульный"/>
      <sheetName val="Сопроводительные материалы"/>
      <sheetName val="Индексы"/>
      <sheetName val="0"/>
      <sheetName val="0.1"/>
      <sheetName val="1"/>
      <sheetName val="2"/>
      <sheetName val="2.1"/>
      <sheetName val="2.2"/>
      <sheetName val="2.3"/>
      <sheetName val="2.4"/>
      <sheetName val="4"/>
      <sheetName val="РчСтЭЭ"/>
      <sheetName val="РчСтЭЭ_Ф"/>
      <sheetName val="ВД_ГЭС"/>
      <sheetName val="РчСтГМ"/>
      <sheetName val="ИП"/>
      <sheetName val="Источники финансирования"/>
      <sheetName val="Расчет прибыли"/>
      <sheetName val="Комментарии"/>
      <sheetName val="Проверка"/>
      <sheetName val="et_union"/>
      <sheetName val="orem_org"/>
      <sheetName val="TEHSHEET"/>
      <sheetName val="modHTTP"/>
      <sheetName val="AllSheetsInThisWorkbook"/>
      <sheetName val="Ставки"/>
      <sheetName val="modList14"/>
      <sheetName val="modList11"/>
      <sheetName val="modListSopr"/>
      <sheetName val="REESTR_STATION"/>
      <sheetName val="modfrmDictionary"/>
      <sheetName val="modClassifierValidate"/>
      <sheetName val="modHyp"/>
      <sheetName val="modList03"/>
      <sheetName val="modList07"/>
      <sheetName val="modList08"/>
      <sheetName val="modList09"/>
      <sheetName val="modList10"/>
      <sheetName val="modList18"/>
      <sheetName val="modReestr"/>
      <sheetName val="modInstruction"/>
      <sheetName val="modUpdTemplMain"/>
      <sheetName val="modfrmCheckUpd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2">
          <cell r="I12">
            <v>116.76</v>
          </cell>
        </row>
        <row r="20">
          <cell r="L20">
            <v>17.804170137064816</v>
          </cell>
        </row>
        <row r="21">
          <cell r="L21">
            <v>159683.61539316963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frmReestr"/>
      <sheetName val="modList00"/>
      <sheetName val="modProv"/>
      <sheetName val="Инструкция"/>
      <sheetName val="Лог обновления"/>
      <sheetName val="Титульный"/>
      <sheetName val="Сопроводительные материалы"/>
      <sheetName val="Индексы"/>
      <sheetName val="0"/>
      <sheetName val="0.1"/>
      <sheetName val="1"/>
      <sheetName val="2"/>
      <sheetName val="2.1"/>
      <sheetName val="2.2"/>
      <sheetName val="2.3"/>
      <sheetName val="2.4"/>
      <sheetName val="4"/>
      <sheetName val="РчСтЭЭ"/>
      <sheetName val="РчСтЭЭ_Ф"/>
      <sheetName val="ВД_ГЭС"/>
      <sheetName val="РчСтГМ"/>
      <sheetName val="ИП"/>
      <sheetName val="Источники финансирования"/>
      <sheetName val="Расчет прибыли"/>
      <sheetName val="Комментарии"/>
      <sheetName val="Проверка"/>
      <sheetName val="et_union"/>
      <sheetName val="orem_org"/>
      <sheetName val="TEHSHEET"/>
      <sheetName val="modHTTP"/>
      <sheetName val="AllSheetsInThisWorkbook"/>
      <sheetName val="Ставки"/>
      <sheetName val="modList14"/>
      <sheetName val="modList11"/>
      <sheetName val="modListSopr"/>
      <sheetName val="REESTR_STATION"/>
      <sheetName val="modfrmDictionary"/>
      <sheetName val="modClassifierValidate"/>
      <sheetName val="modHyp"/>
      <sheetName val="modList03"/>
      <sheetName val="modList07"/>
      <sheetName val="modList08"/>
      <sheetName val="modList09"/>
      <sheetName val="modList10"/>
      <sheetName val="modList18"/>
      <sheetName val="modReestr"/>
      <sheetName val="modInstruction"/>
      <sheetName val="modUpdTemplMain"/>
      <sheetName val="modfrmCheckUpd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2">
          <cell r="I12">
            <v>215.74416666666633</v>
          </cell>
        </row>
        <row r="20">
          <cell r="L20">
            <v>22.340484793945226</v>
          </cell>
        </row>
        <row r="21">
          <cell r="L21">
            <v>145474.01147895629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frmReestr"/>
      <sheetName val="modList00"/>
      <sheetName val="modProv"/>
      <sheetName val="Инструкция"/>
      <sheetName val="Лог обновления"/>
      <sheetName val="Титульный"/>
      <sheetName val="Сопроводительные материалы"/>
      <sheetName val="Индексы"/>
      <sheetName val="0"/>
      <sheetName val="0.1"/>
      <sheetName val="1"/>
      <sheetName val="2"/>
      <sheetName val="2.1"/>
      <sheetName val="2.2"/>
      <sheetName val="2.3"/>
      <sheetName val="2.4"/>
      <sheetName val="4"/>
      <sheetName val="РчСтЭЭ"/>
      <sheetName val="РчСтЭЭ_Ф"/>
      <sheetName val="ВД_ГЭС"/>
      <sheetName val="РчСтГМ"/>
      <sheetName val="ИП"/>
      <sheetName val="Источники финансирования"/>
      <sheetName val="Расчет прибыли"/>
      <sheetName val="Комментарии"/>
      <sheetName val="Проверка"/>
      <sheetName val="et_union"/>
      <sheetName val="orem_org"/>
      <sheetName val="TEHSHEET"/>
      <sheetName val="modHTTP"/>
      <sheetName val="AllSheetsInThisWorkbook"/>
      <sheetName val="Ставки"/>
      <sheetName val="modList14"/>
      <sheetName val="modList11"/>
      <sheetName val="modListSopr"/>
      <sheetName val="REESTR_STATION"/>
      <sheetName val="modfrmDictionary"/>
      <sheetName val="modClassifierValidate"/>
      <sheetName val="modHyp"/>
      <sheetName val="modList03"/>
      <sheetName val="modList07"/>
      <sheetName val="modList08"/>
      <sheetName val="modList09"/>
      <sheetName val="modList10"/>
      <sheetName val="modList18"/>
      <sheetName val="modReestr"/>
      <sheetName val="modInstruction"/>
      <sheetName val="modUpdTemplMain"/>
      <sheetName val="modfrmCheckUpd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2">
          <cell r="I12">
            <v>100.32</v>
          </cell>
        </row>
        <row r="20">
          <cell r="L20">
            <v>27.701475519672719</v>
          </cell>
        </row>
        <row r="21">
          <cell r="L21">
            <v>204840.97129802054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frmReestr"/>
      <sheetName val="modList00"/>
      <sheetName val="modProv"/>
      <sheetName val="Инструкция"/>
      <sheetName val="Лог обновления"/>
      <sheetName val="Титульный"/>
      <sheetName val="Сопроводительные материалы"/>
      <sheetName val="Индексы"/>
      <sheetName val="0"/>
      <sheetName val="0.1"/>
      <sheetName val="1"/>
      <sheetName val="2"/>
      <sheetName val="2.1"/>
      <sheetName val="2.2"/>
      <sheetName val="2.3"/>
      <sheetName val="2.4"/>
      <sheetName val="4"/>
      <sheetName val="РчСтЭЭ"/>
      <sheetName val="РчСтЭЭ_Ф"/>
      <sheetName val="ВД_ГЭС"/>
      <sheetName val="РчСтГМ"/>
      <sheetName val="ИП"/>
      <sheetName val="Источники финансирования"/>
      <sheetName val="Расчет прибыли"/>
      <sheetName val="Комментарии"/>
      <sheetName val="Проверка"/>
      <sheetName val="et_union"/>
      <sheetName val="orem_org"/>
      <sheetName val="TEHSHEET"/>
      <sheetName val="modHTTP"/>
      <sheetName val="AllSheetsInThisWorkbook"/>
      <sheetName val="Ставки"/>
      <sheetName val="modList14"/>
      <sheetName val="modList11"/>
      <sheetName val="modListSopr"/>
      <sheetName val="REESTR_STATION"/>
      <sheetName val="modfrmDictionary"/>
      <sheetName val="modClassifierValidate"/>
      <sheetName val="modHyp"/>
      <sheetName val="modList03"/>
      <sheetName val="modList07"/>
      <sheetName val="modList08"/>
      <sheetName val="modList09"/>
      <sheetName val="modList10"/>
      <sheetName val="modList18"/>
      <sheetName val="modReestr"/>
      <sheetName val="modInstruction"/>
      <sheetName val="modUpdTemplMain"/>
      <sheetName val="modfrmCheckUpd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2">
          <cell r="I12">
            <v>152.82</v>
          </cell>
        </row>
        <row r="20">
          <cell r="L20">
            <v>25.818817629590573</v>
          </cell>
        </row>
        <row r="21">
          <cell r="L21">
            <v>203092.40091106962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frmReestr"/>
      <sheetName val="modList00"/>
      <sheetName val="modProv"/>
      <sheetName val="Инструкция"/>
      <sheetName val="Лог обновления"/>
      <sheetName val="Титульный"/>
      <sheetName val="Сопроводительные материалы"/>
      <sheetName val="Индексы"/>
      <sheetName val="0"/>
      <sheetName val="0.1"/>
      <sheetName val="1"/>
      <sheetName val="2"/>
      <sheetName val="2.1"/>
      <sheetName val="2.2"/>
      <sheetName val="2.3"/>
      <sheetName val="2.4"/>
      <sheetName val="4"/>
      <sheetName val="РчСтЭЭ"/>
      <sheetName val="РчСтЭЭ_Ф"/>
      <sheetName val="ВД_ГЭС"/>
      <sheetName val="РчСтГМ"/>
      <sheetName val="ИП"/>
      <sheetName val="Источники финансирования"/>
      <sheetName val="Расчет прибыли"/>
      <sheetName val="Комментарии"/>
      <sheetName val="Проверка"/>
      <sheetName val="et_union"/>
      <sheetName val="orem_org"/>
      <sheetName val="TEHSHEET"/>
      <sheetName val="modHTTP"/>
      <sheetName val="AllSheetsInThisWorkbook"/>
      <sheetName val="Ставки"/>
      <sheetName val="modList14"/>
      <sheetName val="modList11"/>
      <sheetName val="modListSopr"/>
      <sheetName val="REESTR_STATION"/>
      <sheetName val="modfrmDictionary"/>
      <sheetName val="modClassifierValidate"/>
      <sheetName val="modHyp"/>
      <sheetName val="modList03"/>
      <sheetName val="modList07"/>
      <sheetName val="modList08"/>
      <sheetName val="modList09"/>
      <sheetName val="modList10"/>
      <sheetName val="modList18"/>
      <sheetName val="modReestr"/>
      <sheetName val="modInstruction"/>
      <sheetName val="modUpdTemplMain"/>
      <sheetName val="modfrmCheckUpd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5">
          <cell r="I15">
            <v>182.22174100000001</v>
          </cell>
        </row>
        <row r="20">
          <cell r="L20">
            <v>724.75307693218724</v>
          </cell>
        </row>
      </sheetData>
      <sheetData sheetId="10"/>
      <sheetData sheetId="11"/>
      <sheetData sheetId="12"/>
      <sheetData sheetId="13"/>
      <sheetData sheetId="14"/>
      <sheetData sheetId="15"/>
      <sheetData sheetId="16">
        <row r="24">
          <cell r="M24">
            <v>159.27000000000001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frmReestr"/>
      <sheetName val="modList00"/>
      <sheetName val="modProv"/>
      <sheetName val="Инструкция"/>
      <sheetName val="Лог обновления"/>
      <sheetName val="Титульный"/>
      <sheetName val="Сопроводительные материалы"/>
      <sheetName val="Индексы"/>
      <sheetName val="0"/>
      <sheetName val="0.1"/>
      <sheetName val="1"/>
      <sheetName val="2"/>
      <sheetName val="2.1"/>
      <sheetName val="2.2"/>
      <sheetName val="2.3"/>
      <sheetName val="2.4"/>
      <sheetName val="4"/>
      <sheetName val="РчСтЭЭ"/>
      <sheetName val="РчСтЭЭ_Ф"/>
      <sheetName val="ВД_ГЭС"/>
      <sheetName val="РчСтГМ"/>
      <sheetName val="ИП"/>
      <sheetName val="Источники финансирования"/>
      <sheetName val="Расчет прибыли"/>
      <sheetName val="Комментарии"/>
      <sheetName val="Проверка"/>
      <sheetName val="et_union"/>
      <sheetName val="orem_org"/>
      <sheetName val="TEHSHEET"/>
      <sheetName val="modHTTP"/>
      <sheetName val="AllSheetsInThisWorkbook"/>
      <sheetName val="Ставки"/>
      <sheetName val="modList14"/>
      <sheetName val="modList11"/>
      <sheetName val="modListSopr"/>
      <sheetName val="REESTR_STATION"/>
      <sheetName val="modfrmDictionary"/>
      <sheetName val="modClassifierValidate"/>
      <sheetName val="modHyp"/>
      <sheetName val="modList03"/>
      <sheetName val="modList07"/>
      <sheetName val="modList08"/>
      <sheetName val="modList09"/>
      <sheetName val="modList10"/>
      <sheetName val="modList18"/>
      <sheetName val="modReestr"/>
      <sheetName val="modInstruction"/>
      <sheetName val="modUpdTemplMain"/>
      <sheetName val="modfrmCheckUpd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2">
          <cell r="I12">
            <v>26.599999999999998</v>
          </cell>
        </row>
        <row r="20">
          <cell r="L20">
            <v>31.35845645370507</v>
          </cell>
        </row>
        <row r="21">
          <cell r="L21">
            <v>135907.12866326273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frmReestr"/>
      <sheetName val="modList00"/>
      <sheetName val="modProv"/>
      <sheetName val="Инструкция"/>
      <sheetName val="Лог обновления"/>
      <sheetName val="Титульный"/>
      <sheetName val="Сопроводительные материалы"/>
      <sheetName val="Индексы"/>
      <sheetName val="0"/>
      <sheetName val="0.1"/>
      <sheetName val="1"/>
      <sheetName val="2"/>
      <sheetName val="2.1"/>
      <sheetName val="2.2"/>
      <sheetName val="2.3"/>
      <sheetName val="2.4"/>
      <sheetName val="4"/>
      <sheetName val="РчСтЭЭ"/>
      <sheetName val="РчСтЭЭ_Ф"/>
      <sheetName val="ВД_ГЭС"/>
      <sheetName val="РчСтГМ"/>
      <sheetName val="ИП"/>
      <sheetName val="Источники финансирования"/>
      <sheetName val="Расчет прибыли"/>
      <sheetName val="Комментарии"/>
      <sheetName val="Проверка"/>
      <sheetName val="et_union"/>
      <sheetName val="orem_org"/>
      <sheetName val="TEHSHEET"/>
      <sheetName val="modHTTP"/>
      <sheetName val="AllSheetsInThisWorkbook"/>
      <sheetName val="Ставки"/>
      <sheetName val="modList14"/>
      <sheetName val="modList11"/>
      <sheetName val="modListSopr"/>
      <sheetName val="REESTR_STATION"/>
      <sheetName val="modfrmDictionary"/>
      <sheetName val="modClassifierValidate"/>
      <sheetName val="modHyp"/>
      <sheetName val="modList03"/>
      <sheetName val="modList07"/>
      <sheetName val="modList08"/>
      <sheetName val="modList09"/>
      <sheetName val="modList10"/>
      <sheetName val="modList18"/>
      <sheetName val="modReestr"/>
      <sheetName val="modInstruction"/>
      <sheetName val="modUpdTemplMain"/>
      <sheetName val="modfrmCheckUpd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2">
          <cell r="I12">
            <v>1555.9881666666668</v>
          </cell>
        </row>
        <row r="20">
          <cell r="L20">
            <v>27.661017220488798</v>
          </cell>
        </row>
        <row r="21">
          <cell r="L21" t="e">
            <v>#NAME?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правочник ГТП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I квартал"/>
      <sheetName val="II квартал"/>
      <sheetName val="III квартал"/>
      <sheetName val="IV квартал"/>
      <sheetName val="Год"/>
      <sheetName val="Ф9"/>
      <sheetName val="Ф10"/>
      <sheetName val="Комментарии"/>
      <sheetName val="Проверка"/>
      <sheetName val="et_union"/>
      <sheetName val="modProv"/>
      <sheetName val="modReestr"/>
      <sheetName val="modfrmReestr"/>
      <sheetName val="TEHSHEET"/>
      <sheetName val="AllSheetsInThisWorkbook"/>
      <sheetName val="REESTR_STATION"/>
      <sheetName val="modInstruction"/>
      <sheetName val="modUpdTemplMain"/>
      <sheetName val="modfrmCheckUpdates"/>
      <sheetName val="modClassifierValidate"/>
      <sheetName val="modHyp"/>
      <sheetName val="modList00"/>
      <sheetName val="modList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2">
          <cell r="H12">
            <v>5.8058333333333332</v>
          </cell>
        </row>
        <row r="14">
          <cell r="H14">
            <v>2.933512544802868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Инструкция"/>
      <sheetName val="Лог обновления"/>
      <sheetName val="Титульный"/>
      <sheetName val="Справочник ГТП"/>
      <sheetName val="Январь"/>
      <sheetName val="Февраль"/>
      <sheetName val="Март"/>
      <sheetName val="Апрель"/>
      <sheetName val="Май"/>
      <sheetName val="Июнь"/>
      <sheetName val="Июль"/>
      <sheetName val="Август"/>
      <sheetName val="Сентябрь"/>
      <sheetName val="Октябрь"/>
      <sheetName val="Ноябрь"/>
      <sheetName val="Декабрь"/>
      <sheetName val="I квартал"/>
      <sheetName val="II квартал"/>
      <sheetName val="III квартал"/>
      <sheetName val="IV квартал"/>
      <sheetName val="Год"/>
      <sheetName val="Ф9"/>
      <sheetName val="Ф10"/>
      <sheetName val="Комментарии"/>
      <sheetName val="Проверка"/>
      <sheetName val="et_union"/>
      <sheetName val="modProv"/>
      <sheetName val="modReestr"/>
      <sheetName val="modfrmReestr"/>
      <sheetName val="TEHSHEET"/>
      <sheetName val="AllSheetsInThisWorkbook"/>
      <sheetName val="REESTR_STATION"/>
      <sheetName val="modInstruction"/>
      <sheetName val="modUpdTemplMain"/>
      <sheetName val="modfrmCheckUpdates"/>
      <sheetName val="modClassifierValidate"/>
      <sheetName val="modHyp"/>
      <sheetName val="modList00"/>
      <sheetName val="modList0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12">
          <cell r="H12">
            <v>124.19166666666668</v>
          </cell>
        </row>
        <row r="14">
          <cell r="H14">
            <v>9.0247086526181324</v>
          </cell>
        </row>
      </sheetData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Каскады Кольских ГЭС"/>
      <sheetName val="Апатитская ТЭЦ"/>
    </sheetNames>
    <sheetDataSet>
      <sheetData sheetId="0">
        <row r="30">
          <cell r="G30">
            <v>2469.6640000000002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frmReestr"/>
      <sheetName val="modList00"/>
      <sheetName val="modProv"/>
      <sheetName val="Инструкция"/>
      <sheetName val="Лог обновления"/>
      <sheetName val="Титульный"/>
      <sheetName val="Сопроводительные материалы"/>
      <sheetName val="Индексы"/>
      <sheetName val="0"/>
      <sheetName val="0.1"/>
      <sheetName val="1"/>
      <sheetName val="2"/>
      <sheetName val="2.1"/>
      <sheetName val="2.2"/>
      <sheetName val="2.3"/>
      <sheetName val="2.4"/>
      <sheetName val="4"/>
      <sheetName val="РчСтЭЭ"/>
      <sheetName val="РчСтЭЭ_Ф"/>
      <sheetName val="ВД_ГЭС"/>
      <sheetName val="РчСтГМ"/>
      <sheetName val="ИП"/>
      <sheetName val="Источники финансирования"/>
      <sheetName val="Расчет прибыли"/>
      <sheetName val="Комментарии"/>
      <sheetName val="Проверка"/>
      <sheetName val="et_union"/>
      <sheetName val="orem_org"/>
      <sheetName val="TEHSHEET"/>
      <sheetName val="modHTTP"/>
      <sheetName val="AllSheetsInThisWorkbook"/>
      <sheetName val="Ставки"/>
      <sheetName val="modList14"/>
      <sheetName val="modList11"/>
      <sheetName val="modListSopr"/>
      <sheetName val="REESTR_STATION"/>
      <sheetName val="modfrmDictionary"/>
      <sheetName val="modClassifierValidate"/>
      <sheetName val="modHyp"/>
      <sheetName val="modList03"/>
      <sheetName val="modList07"/>
      <sheetName val="modList08"/>
      <sheetName val="modList09"/>
      <sheetName val="modList10"/>
      <sheetName val="modList18"/>
      <sheetName val="modReestr"/>
      <sheetName val="modInstruction"/>
      <sheetName val="modUpdTemplMain"/>
      <sheetName val="modfrmCheckUpd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5">
          <cell r="I15">
            <v>170.83475400000003</v>
          </cell>
        </row>
        <row r="20">
          <cell r="L20">
            <v>724.47292368611284</v>
          </cell>
        </row>
      </sheetData>
      <sheetData sheetId="10"/>
      <sheetData sheetId="11"/>
      <sheetData sheetId="12"/>
      <sheetData sheetId="13"/>
      <sheetData sheetId="14"/>
      <sheetData sheetId="15"/>
      <sheetData sheetId="16">
        <row r="24">
          <cell r="M24">
            <v>159.22399999999999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frmReestr"/>
      <sheetName val="modList00"/>
      <sheetName val="modProv"/>
      <sheetName val="Инструкция"/>
      <sheetName val="Лог обновления"/>
      <sheetName val="Титульный"/>
      <sheetName val="Сопроводительные материалы"/>
      <sheetName val="Индексы"/>
      <sheetName val="0"/>
      <sheetName val="0.1"/>
      <sheetName val="1"/>
      <sheetName val="2"/>
      <sheetName val="2.1"/>
      <sheetName val="2.2"/>
      <sheetName val="2.3"/>
      <sheetName val="2.4"/>
      <sheetName val="4"/>
      <sheetName val="РчСтЭЭ"/>
      <sheetName val="РчСтЭЭ_Ф"/>
      <sheetName val="ВД_ГЭС"/>
      <sheetName val="РчСтГМ"/>
      <sheetName val="ИП"/>
      <sheetName val="Источники финансирования"/>
      <sheetName val="Расчет прибыли"/>
      <sheetName val="Комментарии"/>
      <sheetName val="Проверка"/>
      <sheetName val="et_union"/>
      <sheetName val="orem_org"/>
      <sheetName val="TEHSHEET"/>
      <sheetName val="modHTTP"/>
      <sheetName val="AllSheetsInThisWorkbook"/>
      <sheetName val="Ставки"/>
      <sheetName val="modList14"/>
      <sheetName val="modList11"/>
      <sheetName val="modListSopr"/>
      <sheetName val="REESTR_STATION"/>
      <sheetName val="modfrmDictionary"/>
      <sheetName val="modClassifierValidate"/>
      <sheetName val="modHyp"/>
      <sheetName val="modList03"/>
      <sheetName val="modList07"/>
      <sheetName val="modList08"/>
      <sheetName val="modList09"/>
      <sheetName val="modList10"/>
      <sheetName val="modList18"/>
      <sheetName val="modReestr"/>
      <sheetName val="modInstruction"/>
      <sheetName val="modUpdTemplMain"/>
      <sheetName val="modfrmCheckUpd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5">
          <cell r="I15">
            <v>2251.5699999999997</v>
          </cell>
        </row>
        <row r="20">
          <cell r="L20">
            <v>935.83694711584258</v>
          </cell>
        </row>
      </sheetData>
      <sheetData sheetId="10"/>
      <sheetData sheetId="11"/>
      <sheetData sheetId="12"/>
      <sheetData sheetId="13"/>
      <sheetData sheetId="14"/>
      <sheetData sheetId="15"/>
      <sheetData sheetId="16">
        <row r="24">
          <cell r="L24">
            <v>189.6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frmReestr"/>
      <sheetName val="modList00"/>
      <sheetName val="modProv"/>
      <sheetName val="Инструкция"/>
      <sheetName val="Лог обновления"/>
      <sheetName val="Титульный"/>
      <sheetName val="Сопроводительные материалы"/>
      <sheetName val="Индексы"/>
      <sheetName val="0"/>
      <sheetName val="0.1"/>
      <sheetName val="1"/>
      <sheetName val="2"/>
      <sheetName val="2.1"/>
      <sheetName val="2.2"/>
      <sheetName val="2.3"/>
      <sheetName val="2.4"/>
      <sheetName val="4"/>
      <sheetName val="РчСтЭЭ"/>
      <sheetName val="РчСтЭЭ_Ф"/>
      <sheetName val="ВД_ГЭС"/>
      <sheetName val="РчСтГМ"/>
      <sheetName val="ИП"/>
      <sheetName val="Источники финансирования"/>
      <sheetName val="Расчет прибыли"/>
      <sheetName val="Комментарии"/>
      <sheetName val="Проверка"/>
      <sheetName val="et_union"/>
      <sheetName val="orem_org"/>
      <sheetName val="TEHSHEET"/>
      <sheetName val="modHTTP"/>
      <sheetName val="AllSheetsInThisWorkbook"/>
      <sheetName val="Ставки"/>
      <sheetName val="modList14"/>
      <sheetName val="modList11"/>
      <sheetName val="modListSopr"/>
      <sheetName val="REESTR_STATION"/>
      <sheetName val="modfrmDictionary"/>
      <sheetName val="modClassifierValidate"/>
      <sheetName val="modHyp"/>
      <sheetName val="modList03"/>
      <sheetName val="modList07"/>
      <sheetName val="modList08"/>
      <sheetName val="modList09"/>
      <sheetName val="modList10"/>
      <sheetName val="modList18"/>
      <sheetName val="modReestr"/>
      <sheetName val="modInstruction"/>
      <sheetName val="modUpdTemplMain"/>
      <sheetName val="modfrmCheckUpd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0">
          <cell r="L20">
            <v>842.98967127739479</v>
          </cell>
        </row>
      </sheetData>
      <sheetData sheetId="10"/>
      <sheetData sheetId="11"/>
      <sheetData sheetId="12"/>
      <sheetData sheetId="13"/>
      <sheetData sheetId="14"/>
      <sheetData sheetId="15"/>
      <sheetData sheetId="16">
        <row r="23">
          <cell r="L23">
            <v>250.52172400000006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frmReestr"/>
      <sheetName val="modList00"/>
      <sheetName val="modProv"/>
      <sheetName val="Инструкция"/>
      <sheetName val="Лог обновления"/>
      <sheetName val="Титульный"/>
      <sheetName val="Сопроводительные материалы"/>
      <sheetName val="Индексы"/>
      <sheetName val="0"/>
      <sheetName val="0.1"/>
      <sheetName val="1"/>
      <sheetName val="2"/>
      <sheetName val="2.1"/>
      <sheetName val="2.2"/>
      <sheetName val="2.3"/>
      <sheetName val="2.4"/>
      <sheetName val="4"/>
      <sheetName val="РчСтЭЭ"/>
      <sheetName val="РчСтЭЭ_Ф"/>
      <sheetName val="ВД_ГЭС"/>
      <sheetName val="РчСтГМ"/>
      <sheetName val="ИП"/>
      <sheetName val="Источники финансирования"/>
      <sheetName val="Расчет прибыли"/>
      <sheetName val="Комментарии"/>
      <sheetName val="Проверка"/>
      <sheetName val="et_union"/>
      <sheetName val="orem_org"/>
      <sheetName val="TEHSHEET"/>
      <sheetName val="modHTTP"/>
      <sheetName val="AllSheetsInThisWorkbook"/>
      <sheetName val="Ставки"/>
      <sheetName val="modList14"/>
      <sheetName val="modList11"/>
      <sheetName val="modListSopr"/>
      <sheetName val="REESTR_STATION"/>
      <sheetName val="modfrmDictionary"/>
      <sheetName val="modClassifierValidate"/>
      <sheetName val="modHyp"/>
      <sheetName val="modList03"/>
      <sheetName val="modList07"/>
      <sheetName val="modList08"/>
      <sheetName val="modList09"/>
      <sheetName val="modList10"/>
      <sheetName val="modList18"/>
      <sheetName val="modReestr"/>
      <sheetName val="modInstruction"/>
      <sheetName val="modUpdTemplMain"/>
      <sheetName val="modfrmCheckUpd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0">
          <cell r="L20">
            <v>1115.1151869059322</v>
          </cell>
        </row>
      </sheetData>
      <sheetData sheetId="10"/>
      <sheetData sheetId="11"/>
      <sheetData sheetId="12"/>
      <sheetData sheetId="13"/>
      <sheetData sheetId="14"/>
      <sheetData sheetId="15"/>
      <sheetData sheetId="16">
        <row r="23">
          <cell r="L23">
            <v>848.93000000000006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frmReestr"/>
      <sheetName val="modList00"/>
      <sheetName val="modProv"/>
      <sheetName val="Инструкция"/>
      <sheetName val="Лог обновления"/>
      <sheetName val="Титульный"/>
      <sheetName val="Сопроводительные материалы"/>
      <sheetName val="Индексы"/>
      <sheetName val="0"/>
      <sheetName val="0.1"/>
      <sheetName val="1"/>
      <sheetName val="2"/>
      <sheetName val="2.1"/>
      <sheetName val="2.2"/>
      <sheetName val="2.3"/>
      <sheetName val="2.4"/>
      <sheetName val="4"/>
      <sheetName val="РчСтЭЭ"/>
      <sheetName val="РчСтЭЭ_Ф"/>
      <sheetName val="ВД_ГЭС"/>
      <sheetName val="РчСтГМ"/>
      <sheetName val="ИП"/>
      <sheetName val="Источники финансирования"/>
      <sheetName val="Расчет прибыли"/>
      <sheetName val="Комментарии"/>
      <sheetName val="Проверка"/>
      <sheetName val="et_union"/>
      <sheetName val="orem_org"/>
      <sheetName val="TEHSHEET"/>
      <sheetName val="modHTTP"/>
      <sheetName val="AllSheetsInThisWorkbook"/>
      <sheetName val="Ставки"/>
      <sheetName val="modList14"/>
      <sheetName val="modList11"/>
      <sheetName val="modListSopr"/>
      <sheetName val="REESTR_STATION"/>
      <sheetName val="modfrmDictionary"/>
      <sheetName val="modClassifierValidate"/>
      <sheetName val="modHyp"/>
      <sheetName val="modList03"/>
      <sheetName val="modList07"/>
      <sheetName val="modList08"/>
      <sheetName val="modList09"/>
      <sheetName val="modList10"/>
      <sheetName val="modList18"/>
      <sheetName val="modReestr"/>
      <sheetName val="modInstruction"/>
      <sheetName val="modUpdTemplMain"/>
      <sheetName val="modfrmCheckUpd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0">
          <cell r="L20">
            <v>1077.7100148402819</v>
          </cell>
        </row>
      </sheetData>
      <sheetData sheetId="10"/>
      <sheetData sheetId="11"/>
      <sheetData sheetId="12"/>
      <sheetData sheetId="13"/>
      <sheetData sheetId="14"/>
      <sheetData sheetId="15"/>
      <sheetData sheetId="16">
        <row r="23">
          <cell r="L23">
            <v>919.46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frmReestr"/>
      <sheetName val="modList00"/>
      <sheetName val="modProv"/>
      <sheetName val="Инструкция"/>
      <sheetName val="Лог обновления"/>
      <sheetName val="Титульный"/>
      <sheetName val="Сопроводительные материалы"/>
      <sheetName val="Индексы"/>
      <sheetName val="0"/>
      <sheetName val="0.1"/>
      <sheetName val="1"/>
      <sheetName val="2"/>
      <sheetName val="2.1"/>
      <sheetName val="2.2"/>
      <sheetName val="2.3"/>
      <sheetName val="2.4"/>
      <sheetName val="4"/>
      <sheetName val="РчСтЭЭ"/>
      <sheetName val="РчСтЭЭ_Ф"/>
      <sheetName val="ВД_ГЭС"/>
      <sheetName val="РчСтГМ"/>
      <sheetName val="ИП"/>
      <sheetName val="Источники финансирования"/>
      <sheetName val="Расчет прибыли"/>
      <sheetName val="Комментарии"/>
      <sheetName val="Проверка"/>
      <sheetName val="et_union"/>
      <sheetName val="orem_org"/>
      <sheetName val="TEHSHEET"/>
      <sheetName val="modHTTP"/>
      <sheetName val="AllSheetsInThisWorkbook"/>
      <sheetName val="Ставки"/>
      <sheetName val="modList14"/>
      <sheetName val="modList11"/>
      <sheetName val="modListSopr"/>
      <sheetName val="REESTR_STATION"/>
      <sheetName val="modfrmDictionary"/>
      <sheetName val="modClassifierValidate"/>
      <sheetName val="modHyp"/>
      <sheetName val="modList03"/>
      <sheetName val="modList07"/>
      <sheetName val="modList08"/>
      <sheetName val="modList09"/>
      <sheetName val="modList10"/>
      <sheetName val="modList18"/>
      <sheetName val="modReestr"/>
      <sheetName val="modInstruction"/>
      <sheetName val="modUpdTemplMain"/>
      <sheetName val="modfrmCheckUpd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0">
          <cell r="L20">
            <v>911.57596526769873</v>
          </cell>
        </row>
        <row r="21">
          <cell r="L21">
            <v>147672.40404395526</v>
          </cell>
        </row>
      </sheetData>
      <sheetData sheetId="10"/>
      <sheetData sheetId="11"/>
      <sheetData sheetId="12"/>
      <sheetData sheetId="13"/>
      <sheetData sheetId="14"/>
      <sheetData sheetId="15"/>
      <sheetData sheetId="16">
        <row r="23">
          <cell r="L23">
            <v>904.50489999999991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frmReestr"/>
      <sheetName val="modList00"/>
      <sheetName val="modProv"/>
      <sheetName val="Инструкция"/>
      <sheetName val="Лог обновления"/>
      <sheetName val="Титульный"/>
      <sheetName val="Сопроводительные материалы"/>
      <sheetName val="Индексы"/>
      <sheetName val="0"/>
      <sheetName val="0.1"/>
      <sheetName val="1"/>
      <sheetName val="2"/>
      <sheetName val="2.1"/>
      <sheetName val="2.2"/>
      <sheetName val="2.3"/>
      <sheetName val="2.4"/>
      <sheetName val="4"/>
      <sheetName val="РчСтЭЭ"/>
      <sheetName val="РчСтЭЭ_Ф"/>
      <sheetName val="ВД_ГЭС"/>
      <sheetName val="РчСтГМ"/>
      <sheetName val="ИП"/>
      <sheetName val="Источники финансирования"/>
      <sheetName val="Расчет прибыли"/>
      <sheetName val="Комментарии"/>
      <sheetName val="Проверка"/>
      <sheetName val="et_union"/>
      <sheetName val="orem_org"/>
      <sheetName val="TEHSHEET"/>
      <sheetName val="modHTTP"/>
      <sheetName val="AllSheetsInThisWorkbook"/>
      <sheetName val="Ставки"/>
      <sheetName val="modList14"/>
      <sheetName val="modList11"/>
      <sheetName val="modListSopr"/>
      <sheetName val="REESTR_STATION"/>
      <sheetName val="modfrmDictionary"/>
      <sheetName val="modClassifierValidate"/>
      <sheetName val="modHyp"/>
      <sheetName val="modList03"/>
      <sheetName val="modList07"/>
      <sheetName val="modList08"/>
      <sheetName val="modList09"/>
      <sheetName val="modList10"/>
      <sheetName val="modList18"/>
      <sheetName val="modReestr"/>
      <sheetName val="modInstruction"/>
      <sheetName val="modUpdTemplMain"/>
      <sheetName val="modfrmCheckUpd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12">
          <cell r="I12">
            <v>217.31833333333333</v>
          </cell>
        </row>
        <row r="20">
          <cell r="L20">
            <v>1025.9613960274373</v>
          </cell>
        </row>
        <row r="21">
          <cell r="L21">
            <v>148770.09607297683</v>
          </cell>
        </row>
      </sheetData>
      <sheetData sheetId="10"/>
      <sheetData sheetId="11"/>
      <sheetData sheetId="12"/>
      <sheetData sheetId="13"/>
      <sheetData sheetId="14"/>
      <sheetData sheetId="15"/>
      <sheetData sheetId="16">
        <row r="23">
          <cell r="L23">
            <v>573.02870000000007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ffice@tgc1.ru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tgc1.ru/clients/spb/disclosure/" TargetMode="Externa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tgc1.ru/clients/spb/disclosure/" TargetMode="External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www.tgc1.ru/clients/spb/disclosure/" TargetMode="Externa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www.tgc1.ru/clients/spb/disclosure/" TargetMode="Externa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tgc1.ru/clients/spb/disclosure/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tgc1.ru/clients/spb/disclosure/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tgc1.ru/clients/spb/disclosure/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tgc1.ru/clients/spb/disclosure/" TargetMode="Externa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tgc1.ru/clients/spb/disclosure/" TargetMode="Externa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tgc1.ru/clients/spb/disclosure/" TargetMode="Externa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tgc1.ru/clients/spb/disclosure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32"/>
  <sheetViews>
    <sheetView tabSelected="1" topLeftCell="A19" workbookViewId="0">
      <selection activeCell="B33" sqref="B33"/>
    </sheetView>
  </sheetViews>
  <sheetFormatPr defaultRowHeight="15"/>
  <cols>
    <col min="1" max="1" width="36.85546875" customWidth="1"/>
    <col min="2" max="2" width="29" customWidth="1"/>
    <col min="3" max="3" width="27.5703125" customWidth="1"/>
  </cols>
  <sheetData>
    <row r="1" spans="1:5">
      <c r="A1" s="15"/>
      <c r="C1" s="16" t="s">
        <v>42</v>
      </c>
      <c r="D1" s="17"/>
      <c r="E1" s="17"/>
    </row>
    <row r="2" spans="1:5" ht="58.5" customHeight="1">
      <c r="A2" s="15"/>
      <c r="C2" s="12" t="s">
        <v>152</v>
      </c>
      <c r="D2" s="12"/>
      <c r="E2" s="12"/>
    </row>
    <row r="3" spans="1:5" ht="16.5" customHeight="1">
      <c r="A3" s="15"/>
      <c r="C3" s="12"/>
      <c r="D3" s="12"/>
      <c r="E3" s="12"/>
    </row>
    <row r="4" spans="1:5">
      <c r="A4" s="15"/>
      <c r="B4" s="15"/>
      <c r="C4" s="18"/>
    </row>
    <row r="5" spans="1:5">
      <c r="A5" s="126" t="s">
        <v>19</v>
      </c>
      <c r="B5" s="126"/>
      <c r="C5" s="126"/>
    </row>
    <row r="6" spans="1:5">
      <c r="A6" s="126" t="s">
        <v>20</v>
      </c>
      <c r="B6" s="126"/>
      <c r="C6" s="126"/>
    </row>
    <row r="7" spans="1:5">
      <c r="A7" s="126" t="s">
        <v>21</v>
      </c>
      <c r="B7" s="126"/>
      <c r="C7" s="126"/>
    </row>
    <row r="8" spans="1:5">
      <c r="A8" s="126" t="s">
        <v>22</v>
      </c>
      <c r="B8" s="126"/>
      <c r="C8" s="126"/>
    </row>
    <row r="9" spans="1:5">
      <c r="A9" s="126" t="s">
        <v>23</v>
      </c>
      <c r="B9" s="126"/>
      <c r="C9" s="126"/>
    </row>
    <row r="10" spans="1:5">
      <c r="A10" s="126" t="s">
        <v>24</v>
      </c>
      <c r="B10" s="126"/>
      <c r="C10" s="126"/>
    </row>
    <row r="11" spans="1:5">
      <c r="A11" s="126" t="s">
        <v>25</v>
      </c>
      <c r="B11" s="126"/>
      <c r="C11" s="126"/>
    </row>
    <row r="12" spans="1:5">
      <c r="A12" s="126" t="s">
        <v>26</v>
      </c>
      <c r="B12" s="126"/>
      <c r="C12" s="126"/>
    </row>
    <row r="13" spans="1:5">
      <c r="A13" s="126" t="s">
        <v>27</v>
      </c>
      <c r="B13" s="126"/>
      <c r="C13" s="126"/>
    </row>
    <row r="14" spans="1:5">
      <c r="A14" s="126" t="s">
        <v>28</v>
      </c>
      <c r="B14" s="126"/>
      <c r="C14" s="126"/>
    </row>
    <row r="15" spans="1:5">
      <c r="A15" s="19"/>
      <c r="B15" s="19"/>
      <c r="C15" s="19"/>
    </row>
    <row r="16" spans="1:5">
      <c r="A16" s="126" t="s">
        <v>153</v>
      </c>
      <c r="B16" s="126"/>
      <c r="C16" s="126"/>
    </row>
    <row r="17" spans="1:3">
      <c r="A17" s="19"/>
      <c r="B17" s="19"/>
      <c r="C17" s="19"/>
    </row>
    <row r="18" spans="1:3" ht="27" customHeight="1">
      <c r="A18" s="125" t="s">
        <v>154</v>
      </c>
      <c r="B18" s="125"/>
      <c r="C18" s="125"/>
    </row>
    <row r="19" spans="1:3">
      <c r="A19" s="20"/>
      <c r="B19" s="19"/>
      <c r="C19" s="19"/>
    </row>
    <row r="20" spans="1:3">
      <c r="A20" s="20"/>
      <c r="B20" s="19"/>
      <c r="C20" s="19"/>
    </row>
    <row r="21" spans="1:3">
      <c r="A21" s="21" t="s">
        <v>43</v>
      </c>
      <c r="B21" s="15"/>
    </row>
    <row r="22" spans="1:3">
      <c r="A22" s="15"/>
      <c r="B22" s="15"/>
    </row>
    <row r="23" spans="1:3" ht="31.5" customHeight="1">
      <c r="A23" s="22" t="s">
        <v>29</v>
      </c>
      <c r="B23" s="127" t="s">
        <v>154</v>
      </c>
      <c r="C23" s="128"/>
    </row>
    <row r="24" spans="1:3" ht="20.25" customHeight="1">
      <c r="A24" s="22" t="s">
        <v>30</v>
      </c>
      <c r="B24" s="127" t="s">
        <v>155</v>
      </c>
      <c r="C24" s="128"/>
    </row>
    <row r="25" spans="1:3" ht="33" customHeight="1">
      <c r="A25" s="22" t="s">
        <v>31</v>
      </c>
      <c r="B25" s="127" t="s">
        <v>32</v>
      </c>
      <c r="C25" s="128"/>
    </row>
    <row r="26" spans="1:3" ht="33.75" customHeight="1">
      <c r="A26" s="22" t="s">
        <v>33</v>
      </c>
      <c r="B26" s="127" t="s">
        <v>34</v>
      </c>
      <c r="C26" s="128"/>
    </row>
    <row r="27" spans="1:3">
      <c r="A27" s="22" t="s">
        <v>35</v>
      </c>
      <c r="B27" s="127">
        <v>7841312071</v>
      </c>
      <c r="C27" s="128"/>
    </row>
    <row r="28" spans="1:3">
      <c r="A28" s="22" t="s">
        <v>36</v>
      </c>
      <c r="B28" s="127">
        <v>780501001</v>
      </c>
      <c r="C28" s="128"/>
    </row>
    <row r="29" spans="1:3" ht="30.75" customHeight="1">
      <c r="A29" s="22" t="s">
        <v>37</v>
      </c>
      <c r="B29" s="127" t="s">
        <v>156</v>
      </c>
      <c r="C29" s="128"/>
    </row>
    <row r="30" spans="1:3">
      <c r="A30" s="22" t="s">
        <v>38</v>
      </c>
      <c r="B30" s="129" t="s">
        <v>39</v>
      </c>
      <c r="C30" s="128"/>
    </row>
    <row r="31" spans="1:3">
      <c r="A31" s="22" t="s">
        <v>40</v>
      </c>
      <c r="B31" s="130" t="s">
        <v>157</v>
      </c>
      <c r="C31" s="131"/>
    </row>
    <row r="32" spans="1:3">
      <c r="A32" s="22" t="s">
        <v>41</v>
      </c>
      <c r="B32" s="130" t="s">
        <v>158</v>
      </c>
      <c r="C32" s="131"/>
    </row>
  </sheetData>
  <mergeCells count="22">
    <mergeCell ref="B29:C29"/>
    <mergeCell ref="B30:C30"/>
    <mergeCell ref="B31:C31"/>
    <mergeCell ref="B32:C32"/>
    <mergeCell ref="B23:C23"/>
    <mergeCell ref="B24:C24"/>
    <mergeCell ref="B25:C25"/>
    <mergeCell ref="B26:C26"/>
    <mergeCell ref="B27:C27"/>
    <mergeCell ref="B28:C28"/>
    <mergeCell ref="A18:C18"/>
    <mergeCell ref="A5:C5"/>
    <mergeCell ref="A6:C6"/>
    <mergeCell ref="A7:C7"/>
    <mergeCell ref="A8:C8"/>
    <mergeCell ref="A9:C9"/>
    <mergeCell ref="A10:C10"/>
    <mergeCell ref="A11:C11"/>
    <mergeCell ref="A12:C12"/>
    <mergeCell ref="A13:C13"/>
    <mergeCell ref="A14:C14"/>
    <mergeCell ref="A16:C16"/>
  </mergeCells>
  <hyperlinks>
    <hyperlink ref="B30" r:id="rId1"/>
  </hyperlinks>
  <pageMargins left="0.7" right="0.7" top="0.75" bottom="0.75" header="0.3" footer="0.3"/>
  <pageSetup paperSize="9" scale="93" orientation="portrait"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"/>
  <sheetViews>
    <sheetView topLeftCell="A40" workbookViewId="0">
      <selection activeCell="D38" sqref="D38:F39"/>
    </sheetView>
  </sheetViews>
  <sheetFormatPr defaultRowHeight="15"/>
  <cols>
    <col min="1" max="1" width="5.85546875" customWidth="1"/>
    <col min="2" max="2" width="38.85546875" customWidth="1"/>
    <col min="4" max="4" width="16.28515625" customWidth="1"/>
    <col min="5" max="5" width="14" customWidth="1"/>
    <col min="6" max="6" width="15.42578125" customWidth="1"/>
  </cols>
  <sheetData>
    <row r="1" spans="1:12">
      <c r="D1" s="148" t="s">
        <v>44</v>
      </c>
      <c r="E1" s="148"/>
      <c r="F1" s="148"/>
    </row>
    <row r="2" spans="1:12" ht="42" customHeight="1">
      <c r="D2" s="149" t="s">
        <v>160</v>
      </c>
      <c r="E2" s="149"/>
      <c r="F2" s="149"/>
    </row>
    <row r="3" spans="1:12" ht="13.5" customHeight="1">
      <c r="A3" s="23"/>
      <c r="B3" s="23"/>
      <c r="C3" s="23"/>
      <c r="D3" s="23"/>
      <c r="E3" s="24"/>
      <c r="F3" s="24"/>
    </row>
    <row r="4" spans="1:12" ht="16.5" customHeight="1">
      <c r="A4" s="125" t="s">
        <v>161</v>
      </c>
      <c r="B4" s="125"/>
      <c r="C4" s="125"/>
      <c r="D4" s="125"/>
      <c r="E4" s="125"/>
      <c r="F4" s="125"/>
    </row>
    <row r="5" spans="1:12" ht="17.25" customHeight="1">
      <c r="A5" s="125" t="s">
        <v>146</v>
      </c>
      <c r="B5" s="125"/>
      <c r="C5" s="125"/>
      <c r="D5" s="125"/>
      <c r="E5" s="125"/>
      <c r="F5" s="125"/>
    </row>
    <row r="6" spans="1:12" ht="17.25" customHeight="1">
      <c r="A6" s="151" t="s">
        <v>45</v>
      </c>
      <c r="B6" s="151"/>
      <c r="C6" s="151"/>
      <c r="D6" s="151"/>
      <c r="E6" s="151"/>
      <c r="F6" s="151"/>
    </row>
    <row r="8" spans="1:12" ht="77.25" thickBot="1">
      <c r="A8" s="72" t="s">
        <v>0</v>
      </c>
      <c r="B8" s="72" t="s">
        <v>46</v>
      </c>
      <c r="C8" s="72" t="s">
        <v>47</v>
      </c>
      <c r="D8" s="72" t="s">
        <v>167</v>
      </c>
      <c r="E8" s="72" t="s">
        <v>163</v>
      </c>
      <c r="F8" s="72" t="s">
        <v>164</v>
      </c>
    </row>
    <row r="9" spans="1:12">
      <c r="A9" s="26" t="s">
        <v>48</v>
      </c>
      <c r="B9" s="27" t="s">
        <v>49</v>
      </c>
      <c r="C9" s="26" t="s">
        <v>50</v>
      </c>
      <c r="D9" s="28">
        <v>321</v>
      </c>
      <c r="E9" s="28">
        <v>321</v>
      </c>
      <c r="F9" s="28">
        <v>321</v>
      </c>
      <c r="H9" s="147"/>
      <c r="I9" s="147"/>
      <c r="J9" s="147"/>
      <c r="K9" s="147"/>
      <c r="L9" s="147"/>
    </row>
    <row r="10" spans="1:12" ht="63.75">
      <c r="A10" s="29" t="s">
        <v>51</v>
      </c>
      <c r="B10" s="30" t="s">
        <v>52</v>
      </c>
      <c r="C10" s="29" t="s">
        <v>50</v>
      </c>
      <c r="D10" s="31">
        <v>199.03716666666665</v>
      </c>
      <c r="E10" s="31">
        <v>195.92833333333334</v>
      </c>
      <c r="F10" s="31">
        <v>195.59208333333333</v>
      </c>
      <c r="H10" s="85"/>
    </row>
    <row r="11" spans="1:12" ht="15.75">
      <c r="A11" s="29" t="s">
        <v>53</v>
      </c>
      <c r="B11" s="30" t="s">
        <v>54</v>
      </c>
      <c r="C11" s="29" t="s">
        <v>55</v>
      </c>
      <c r="D11" s="31">
        <v>1056.2812960000001</v>
      </c>
      <c r="E11" s="31">
        <v>1121.0183999999999</v>
      </c>
      <c r="F11" s="31">
        <v>1034.5440000000001</v>
      </c>
      <c r="H11" s="85"/>
    </row>
    <row r="12" spans="1:12" ht="15.75">
      <c r="A12" s="29" t="s">
        <v>56</v>
      </c>
      <c r="B12" s="30" t="s">
        <v>57</v>
      </c>
      <c r="C12" s="29" t="s">
        <v>55</v>
      </c>
      <c r="D12" s="31">
        <v>856.01118199999996</v>
      </c>
      <c r="E12" s="31">
        <v>904.50489999999991</v>
      </c>
      <c r="F12" s="31">
        <v>809.09200299999998</v>
      </c>
      <c r="H12" s="85"/>
    </row>
    <row r="13" spans="1:12" ht="15.75">
      <c r="A13" s="29" t="s">
        <v>58</v>
      </c>
      <c r="B13" s="30" t="s">
        <v>59</v>
      </c>
      <c r="C13" s="29" t="s">
        <v>60</v>
      </c>
      <c r="D13" s="31">
        <v>3072.431</v>
      </c>
      <c r="E13" s="31">
        <v>3182.42</v>
      </c>
      <c r="F13" s="31">
        <v>3083.7629999999995</v>
      </c>
      <c r="H13" s="85"/>
    </row>
    <row r="14" spans="1:12">
      <c r="A14" s="29" t="s">
        <v>61</v>
      </c>
      <c r="B14" s="30" t="s">
        <v>62</v>
      </c>
      <c r="C14" s="29" t="s">
        <v>60</v>
      </c>
      <c r="D14" s="31">
        <v>3057.1130000000003</v>
      </c>
      <c r="E14" s="31">
        <v>3166.9059999999981</v>
      </c>
      <c r="F14" s="31">
        <v>3068.9819999999991</v>
      </c>
    </row>
    <row r="15" spans="1:12" ht="21" customHeight="1">
      <c r="A15" s="32" t="s">
        <v>63</v>
      </c>
      <c r="B15" s="33" t="s">
        <v>64</v>
      </c>
      <c r="C15" s="32" t="s">
        <v>65</v>
      </c>
      <c r="D15" s="34">
        <f>SUM(D16:D18)</f>
        <v>3923.4720150699995</v>
      </c>
      <c r="E15" s="34">
        <f>SUM(E16:E18)</f>
        <v>3660.7446802327431</v>
      </c>
      <c r="F15" s="34">
        <f>SUM(F16:F18)</f>
        <v>5375.7311356412383</v>
      </c>
    </row>
    <row r="16" spans="1:12">
      <c r="A16" s="29" t="s">
        <v>66</v>
      </c>
      <c r="B16" s="30" t="s">
        <v>67</v>
      </c>
      <c r="C16" s="29" t="s">
        <v>65</v>
      </c>
      <c r="D16" s="31">
        <v>848.01052047999963</v>
      </c>
      <c r="E16" s="31">
        <v>631.90487891580131</v>
      </c>
      <c r="F16" s="31">
        <v>737.54882362510091</v>
      </c>
    </row>
    <row r="17" spans="1:6" ht="16.5" customHeight="1">
      <c r="A17" s="29" t="s">
        <v>68</v>
      </c>
      <c r="B17" s="30" t="s">
        <v>69</v>
      </c>
      <c r="C17" s="29" t="s">
        <v>65</v>
      </c>
      <c r="D17" s="31">
        <v>271.76977012999998</v>
      </c>
      <c r="E17" s="31">
        <v>0</v>
      </c>
      <c r="F17" s="31">
        <v>346.60263789358766</v>
      </c>
    </row>
    <row r="18" spans="1:6" ht="25.5">
      <c r="A18" s="29" t="s">
        <v>70</v>
      </c>
      <c r="B18" s="30" t="s">
        <v>71</v>
      </c>
      <c r="C18" s="29" t="s">
        <v>65</v>
      </c>
      <c r="D18" s="31">
        <v>2803.6917244599999</v>
      </c>
      <c r="E18" s="31">
        <v>3028.8398013169417</v>
      </c>
      <c r="F18" s="31">
        <v>4291.5796741225495</v>
      </c>
    </row>
    <row r="19" spans="1:6">
      <c r="A19" s="29" t="s">
        <v>72</v>
      </c>
      <c r="B19" s="30" t="s">
        <v>73</v>
      </c>
      <c r="C19" s="29" t="s">
        <v>65</v>
      </c>
      <c r="D19" s="31">
        <v>702.495</v>
      </c>
      <c r="E19" s="31">
        <v>630.9307271385012</v>
      </c>
      <c r="F19" s="31">
        <v>736.63473332559545</v>
      </c>
    </row>
    <row r="20" spans="1:6" ht="25.5">
      <c r="A20" s="29"/>
      <c r="B20" s="30" t="s">
        <v>74</v>
      </c>
      <c r="C20" s="36" t="s">
        <v>75</v>
      </c>
      <c r="D20" s="38">
        <v>193.61132842336227</v>
      </c>
      <c r="E20" s="38">
        <v>197</v>
      </c>
      <c r="F20" s="38">
        <v>196.32452762796126</v>
      </c>
    </row>
    <row r="21" spans="1:6">
      <c r="A21" s="29" t="s">
        <v>76</v>
      </c>
      <c r="B21" s="30" t="s">
        <v>77</v>
      </c>
      <c r="C21" s="29" t="s">
        <v>65</v>
      </c>
      <c r="D21" s="31">
        <v>2241.3069999999998</v>
      </c>
      <c r="E21" s="31">
        <v>1761.012541800862</v>
      </c>
      <c r="F21" s="31">
        <v>2214.4107155748202</v>
      </c>
    </row>
    <row r="22" spans="1:6" ht="25.5">
      <c r="A22" s="29"/>
      <c r="B22" s="30" t="s">
        <v>78</v>
      </c>
      <c r="C22" s="36" t="s">
        <v>79</v>
      </c>
      <c r="D22" s="38">
        <v>173.68624388961055</v>
      </c>
      <c r="E22" s="38">
        <v>168.3</v>
      </c>
      <c r="F22" s="38">
        <v>171.61305846136685</v>
      </c>
    </row>
    <row r="23" spans="1:6" ht="51">
      <c r="A23" s="29"/>
      <c r="B23" s="30" t="s">
        <v>80</v>
      </c>
      <c r="C23" s="36"/>
      <c r="D23" s="40" t="s">
        <v>138</v>
      </c>
      <c r="E23" s="40" t="s">
        <v>166</v>
      </c>
      <c r="F23" s="39" t="s">
        <v>6</v>
      </c>
    </row>
    <row r="24" spans="1:6">
      <c r="A24" s="32" t="s">
        <v>81</v>
      </c>
      <c r="B24" s="33" t="s">
        <v>82</v>
      </c>
      <c r="C24" s="32" t="s">
        <v>65</v>
      </c>
      <c r="D24" s="34">
        <v>203.56</v>
      </c>
      <c r="E24" s="41" t="s">
        <v>6</v>
      </c>
      <c r="F24" s="41" t="s">
        <v>6</v>
      </c>
    </row>
    <row r="25" spans="1:6" ht="38.25">
      <c r="A25" s="32" t="s">
        <v>83</v>
      </c>
      <c r="B25" s="33" t="s">
        <v>84</v>
      </c>
      <c r="C25" s="29"/>
      <c r="D25" s="41"/>
      <c r="E25" s="41" t="s">
        <v>6</v>
      </c>
      <c r="F25" s="41" t="s">
        <v>6</v>
      </c>
    </row>
    <row r="26" spans="1:6">
      <c r="A26" s="29" t="s">
        <v>85</v>
      </c>
      <c r="B26" s="30" t="s">
        <v>86</v>
      </c>
      <c r="C26" s="29" t="s">
        <v>87</v>
      </c>
      <c r="D26" s="42">
        <v>367.6</v>
      </c>
      <c r="E26" s="41" t="s">
        <v>6</v>
      </c>
      <c r="F26" s="41" t="s">
        <v>6</v>
      </c>
    </row>
    <row r="27" spans="1:6" ht="25.5">
      <c r="A27" s="29" t="s">
        <v>88</v>
      </c>
      <c r="B27" s="30" t="s">
        <v>89</v>
      </c>
      <c r="C27" s="29" t="s">
        <v>90</v>
      </c>
      <c r="D27" s="31">
        <v>47.063778563656143</v>
      </c>
      <c r="E27" s="41" t="s">
        <v>6</v>
      </c>
      <c r="F27" s="41" t="s">
        <v>6</v>
      </c>
    </row>
    <row r="28" spans="1:6" ht="89.25">
      <c r="A28" s="29" t="s">
        <v>91</v>
      </c>
      <c r="B28" s="30" t="s">
        <v>92</v>
      </c>
      <c r="C28" s="29"/>
      <c r="D28" s="66" t="s">
        <v>135</v>
      </c>
      <c r="E28" s="40" t="s">
        <v>142</v>
      </c>
      <c r="F28" s="40" t="s">
        <v>142</v>
      </c>
    </row>
    <row r="29" spans="1:6">
      <c r="A29" s="32" t="s">
        <v>93</v>
      </c>
      <c r="B29" s="33" t="s">
        <v>94</v>
      </c>
      <c r="C29" s="32" t="s">
        <v>65</v>
      </c>
      <c r="D29" s="34">
        <f>SUM(D30:D32)</f>
        <v>4146.0650000000005</v>
      </c>
      <c r="E29" s="34">
        <f>SUM(E30:E32)</f>
        <v>3587.6828548867065</v>
      </c>
      <c r="F29" s="34">
        <f>SUM(F30:F32)</f>
        <v>5241.2482411456813</v>
      </c>
    </row>
    <row r="30" spans="1:6">
      <c r="A30" s="43" t="s">
        <v>95</v>
      </c>
      <c r="B30" s="44" t="s">
        <v>96</v>
      </c>
      <c r="C30" s="29" t="s">
        <v>65</v>
      </c>
      <c r="D30" s="31">
        <v>703.44200000000001</v>
      </c>
      <c r="E30" s="31">
        <v>631.90487891580131</v>
      </c>
      <c r="F30" s="31">
        <v>737.54882362510091</v>
      </c>
    </row>
    <row r="31" spans="1:6">
      <c r="A31" s="43" t="s">
        <v>97</v>
      </c>
      <c r="B31" s="30" t="s">
        <v>98</v>
      </c>
      <c r="C31" s="29" t="s">
        <v>65</v>
      </c>
      <c r="D31" s="31">
        <v>309.38200000000001</v>
      </c>
      <c r="E31" s="31">
        <v>0</v>
      </c>
      <c r="F31" s="31">
        <v>346.60263789358766</v>
      </c>
    </row>
    <row r="32" spans="1:6" ht="25.5">
      <c r="A32" s="43" t="s">
        <v>99</v>
      </c>
      <c r="B32" s="30" t="s">
        <v>100</v>
      </c>
      <c r="C32" s="29" t="s">
        <v>65</v>
      </c>
      <c r="D32" s="31">
        <v>3133.241</v>
      </c>
      <c r="E32" s="31">
        <v>2955.7779759709051</v>
      </c>
      <c r="F32" s="31">
        <v>4157.0967796269924</v>
      </c>
    </row>
    <row r="33" spans="1:6" ht="25.5">
      <c r="A33" s="45" t="s">
        <v>101</v>
      </c>
      <c r="B33" s="33" t="s">
        <v>102</v>
      </c>
      <c r="C33" s="32" t="s">
        <v>65</v>
      </c>
      <c r="D33" s="41" t="s">
        <v>6</v>
      </c>
      <c r="E33" s="41" t="s">
        <v>6</v>
      </c>
      <c r="F33" s="41" t="s">
        <v>6</v>
      </c>
    </row>
    <row r="34" spans="1:6">
      <c r="A34" s="43" t="s">
        <v>103</v>
      </c>
      <c r="B34" s="46" t="s">
        <v>104</v>
      </c>
      <c r="C34" s="29" t="s">
        <v>65</v>
      </c>
      <c r="D34" s="41" t="s">
        <v>6</v>
      </c>
      <c r="E34" s="41" t="s">
        <v>6</v>
      </c>
      <c r="F34" s="41" t="s">
        <v>6</v>
      </c>
    </row>
    <row r="35" spans="1:6">
      <c r="A35" s="43" t="s">
        <v>105</v>
      </c>
      <c r="B35" s="46" t="s">
        <v>106</v>
      </c>
      <c r="C35" s="29" t="s">
        <v>65</v>
      </c>
      <c r="D35" s="41" t="s">
        <v>6</v>
      </c>
      <c r="E35" s="41" t="s">
        <v>6</v>
      </c>
      <c r="F35" s="41" t="s">
        <v>6</v>
      </c>
    </row>
    <row r="36" spans="1:6" ht="25.5">
      <c r="A36" s="32" t="s">
        <v>107</v>
      </c>
      <c r="B36" s="33" t="s">
        <v>108</v>
      </c>
      <c r="C36" s="32" t="s">
        <v>65</v>
      </c>
      <c r="D36" s="34">
        <f>SUM(D37:D39)</f>
        <v>354.82185043301951</v>
      </c>
      <c r="E36" s="34">
        <f>SUM(E37:E39)</f>
        <v>73.06182534603667</v>
      </c>
      <c r="F36" s="34">
        <f>SUM(F37:F39)</f>
        <v>134.4828944955577</v>
      </c>
    </row>
    <row r="37" spans="1:6">
      <c r="A37" s="29" t="s">
        <v>109</v>
      </c>
      <c r="B37" s="44" t="s">
        <v>96</v>
      </c>
      <c r="C37" s="29" t="s">
        <v>65</v>
      </c>
      <c r="D37" s="31" t="s">
        <v>6</v>
      </c>
      <c r="E37" s="31" t="s">
        <v>6</v>
      </c>
      <c r="F37" s="31" t="s">
        <v>6</v>
      </c>
    </row>
    <row r="38" spans="1:6">
      <c r="A38" s="29" t="s">
        <v>110</v>
      </c>
      <c r="B38" s="30" t="s">
        <v>98</v>
      </c>
      <c r="C38" s="29" t="s">
        <v>65</v>
      </c>
      <c r="D38" s="31">
        <v>327.19696009681604</v>
      </c>
      <c r="E38" s="31" t="s">
        <v>6</v>
      </c>
      <c r="F38" s="31" t="s">
        <v>6</v>
      </c>
    </row>
    <row r="39" spans="1:6" ht="25.5">
      <c r="A39" s="29" t="s">
        <v>111</v>
      </c>
      <c r="B39" s="30" t="s">
        <v>100</v>
      </c>
      <c r="C39" s="29" t="s">
        <v>65</v>
      </c>
      <c r="D39" s="31">
        <v>27.624890336203467</v>
      </c>
      <c r="E39" s="31">
        <v>73.06182534603667</v>
      </c>
      <c r="F39" s="31">
        <v>134.4828944955577</v>
      </c>
    </row>
    <row r="40" spans="1:6" ht="25.5">
      <c r="A40" s="32" t="s">
        <v>112</v>
      </c>
      <c r="B40" s="33" t="s">
        <v>113</v>
      </c>
      <c r="C40" s="32" t="s">
        <v>65</v>
      </c>
      <c r="D40" s="41" t="s">
        <v>6</v>
      </c>
      <c r="E40" s="41" t="s">
        <v>6</v>
      </c>
      <c r="F40" s="41" t="s">
        <v>6</v>
      </c>
    </row>
    <row r="41" spans="1:6">
      <c r="A41" s="29" t="s">
        <v>114</v>
      </c>
      <c r="B41" s="44" t="s">
        <v>96</v>
      </c>
      <c r="C41" s="29" t="s">
        <v>65</v>
      </c>
      <c r="D41" s="41" t="s">
        <v>6</v>
      </c>
      <c r="E41" s="41" t="s">
        <v>6</v>
      </c>
      <c r="F41" s="41" t="s">
        <v>6</v>
      </c>
    </row>
    <row r="42" spans="1:6">
      <c r="A42" s="29" t="s">
        <v>115</v>
      </c>
      <c r="B42" s="30" t="s">
        <v>98</v>
      </c>
      <c r="C42" s="29" t="s">
        <v>65</v>
      </c>
      <c r="D42" s="41" t="s">
        <v>6</v>
      </c>
      <c r="E42" s="41" t="s">
        <v>6</v>
      </c>
      <c r="F42" s="41" t="s">
        <v>6</v>
      </c>
    </row>
    <row r="43" spans="1:6" ht="25.5">
      <c r="A43" s="29" t="s">
        <v>116</v>
      </c>
      <c r="B43" s="30" t="s">
        <v>100</v>
      </c>
      <c r="C43" s="29" t="s">
        <v>65</v>
      </c>
      <c r="D43" s="41" t="s">
        <v>6</v>
      </c>
      <c r="E43" s="41" t="s">
        <v>6</v>
      </c>
      <c r="F43" s="41" t="s">
        <v>6</v>
      </c>
    </row>
    <row r="44" spans="1:6">
      <c r="A44" s="32" t="s">
        <v>117</v>
      </c>
      <c r="B44" s="33" t="s">
        <v>118</v>
      </c>
      <c r="C44" s="32" t="s">
        <v>65</v>
      </c>
      <c r="D44" s="34">
        <f>D15-D29-D36</f>
        <v>-577.41483536302053</v>
      </c>
      <c r="E44" s="34">
        <f>E15-E29-E36</f>
        <v>0</v>
      </c>
      <c r="F44" s="34">
        <f>F15-F29-F36</f>
        <v>-6.5369931689929217E-13</v>
      </c>
    </row>
    <row r="45" spans="1:6" ht="38.25">
      <c r="A45" s="48" t="s">
        <v>119</v>
      </c>
      <c r="B45" s="33" t="s">
        <v>120</v>
      </c>
      <c r="C45" s="49" t="s">
        <v>121</v>
      </c>
      <c r="D45" s="55">
        <f>D44/D15*100</f>
        <v>-14.716935233517111</v>
      </c>
      <c r="E45" s="55">
        <f>E44/E15*100</f>
        <v>0</v>
      </c>
      <c r="F45" s="55">
        <f>F44/F15*100</f>
        <v>-1.2160193663058195E-14</v>
      </c>
    </row>
    <row r="46" spans="1:6" ht="76.5" customHeight="1">
      <c r="A46" s="153" t="s">
        <v>122</v>
      </c>
      <c r="B46" s="155" t="s">
        <v>123</v>
      </c>
      <c r="C46" s="156"/>
      <c r="D46" s="152" t="s">
        <v>141</v>
      </c>
      <c r="E46" s="152"/>
      <c r="F46" s="152"/>
    </row>
    <row r="47" spans="1:6" ht="21.75" customHeight="1">
      <c r="A47" s="154"/>
      <c r="B47" s="155"/>
      <c r="C47" s="156"/>
      <c r="D47" s="157" t="s">
        <v>140</v>
      </c>
      <c r="E47" s="152"/>
      <c r="F47" s="152"/>
    </row>
    <row r="48" spans="1:6" ht="15" customHeight="1">
      <c r="A48" s="56"/>
      <c r="B48" s="82"/>
      <c r="C48" s="58"/>
      <c r="D48" s="83"/>
      <c r="E48" s="83"/>
      <c r="F48" s="83"/>
    </row>
    <row r="49" spans="1:6">
      <c r="A49" s="51"/>
      <c r="B49" s="52" t="s">
        <v>130</v>
      </c>
    </row>
    <row r="50" spans="1:6" ht="30" customHeight="1">
      <c r="A50" s="53" t="s">
        <v>125</v>
      </c>
      <c r="B50" s="149" t="s">
        <v>126</v>
      </c>
      <c r="C50" s="149"/>
      <c r="D50" s="149"/>
      <c r="E50" s="149"/>
      <c r="F50" s="149"/>
    </row>
    <row r="51" spans="1:6" ht="27.75" customHeight="1">
      <c r="A51" s="53"/>
      <c r="B51" s="149"/>
      <c r="C51" s="149"/>
      <c r="D51" s="149"/>
      <c r="E51" s="149"/>
      <c r="F51" s="149"/>
    </row>
    <row r="52" spans="1:6">
      <c r="A52" s="51"/>
      <c r="B52" s="51"/>
    </row>
    <row r="53" spans="1:6">
      <c r="A53" s="51"/>
      <c r="B53" s="51"/>
    </row>
  </sheetData>
  <mergeCells count="13">
    <mergeCell ref="H9:L9"/>
    <mergeCell ref="B51:F51"/>
    <mergeCell ref="B50:F50"/>
    <mergeCell ref="D1:F1"/>
    <mergeCell ref="D2:F2"/>
    <mergeCell ref="A4:F4"/>
    <mergeCell ref="A5:F5"/>
    <mergeCell ref="A6:F6"/>
    <mergeCell ref="D46:F46"/>
    <mergeCell ref="A46:A47"/>
    <mergeCell ref="B46:B47"/>
    <mergeCell ref="C46:C47"/>
    <mergeCell ref="D47:F47"/>
  </mergeCells>
  <hyperlinks>
    <hyperlink ref="D47" r:id="rId1"/>
  </hyperlinks>
  <printOptions horizontalCentered="1"/>
  <pageMargins left="0.70866141732283472" right="0.51181102362204722" top="0.74803149606299213" bottom="0.74803149606299213" header="0.31496062992125984" footer="0.31496062992125984"/>
  <pageSetup paperSize="9" scale="56" orientation="portrait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"/>
  <sheetViews>
    <sheetView topLeftCell="A37" workbookViewId="0">
      <selection activeCell="D38" sqref="D38:F39"/>
    </sheetView>
  </sheetViews>
  <sheetFormatPr defaultRowHeight="15"/>
  <cols>
    <col min="1" max="1" width="5.85546875" customWidth="1"/>
    <col min="2" max="2" width="38.85546875" customWidth="1"/>
    <col min="4" max="4" width="17" customWidth="1"/>
    <col min="5" max="5" width="14" customWidth="1"/>
    <col min="6" max="6" width="15.42578125" customWidth="1"/>
  </cols>
  <sheetData>
    <row r="1" spans="1:12">
      <c r="D1" s="148" t="s">
        <v>44</v>
      </c>
      <c r="E1" s="148"/>
      <c r="F1" s="148"/>
    </row>
    <row r="2" spans="1:12" ht="46.5" customHeight="1">
      <c r="D2" s="149" t="s">
        <v>160</v>
      </c>
      <c r="E2" s="149"/>
      <c r="F2" s="149"/>
    </row>
    <row r="3" spans="1:12" ht="13.5" customHeight="1">
      <c r="A3" s="23"/>
      <c r="B3" s="23"/>
      <c r="C3" s="23"/>
      <c r="D3" s="23"/>
      <c r="E3" s="24"/>
      <c r="F3" s="24"/>
    </row>
    <row r="4" spans="1:12" ht="16.5" customHeight="1">
      <c r="A4" s="125" t="s">
        <v>161</v>
      </c>
      <c r="B4" s="125"/>
      <c r="C4" s="125"/>
      <c r="D4" s="125"/>
      <c r="E4" s="125"/>
      <c r="F4" s="125"/>
    </row>
    <row r="5" spans="1:12" ht="17.25" customHeight="1">
      <c r="A5" s="125" t="s">
        <v>165</v>
      </c>
      <c r="B5" s="125"/>
      <c r="C5" s="125"/>
      <c r="D5" s="125"/>
      <c r="E5" s="125"/>
      <c r="F5" s="125"/>
    </row>
    <row r="6" spans="1:12" ht="17.25" customHeight="1">
      <c r="A6" s="151" t="s">
        <v>45</v>
      </c>
      <c r="B6" s="151"/>
      <c r="C6" s="151"/>
      <c r="D6" s="151"/>
      <c r="E6" s="151"/>
      <c r="F6" s="151"/>
    </row>
    <row r="8" spans="1:12" ht="64.5" thickBot="1">
      <c r="A8" s="72" t="s">
        <v>0</v>
      </c>
      <c r="B8" s="72" t="s">
        <v>46</v>
      </c>
      <c r="C8" s="72" t="s">
        <v>47</v>
      </c>
      <c r="D8" s="72" t="s">
        <v>167</v>
      </c>
      <c r="E8" s="72" t="s">
        <v>163</v>
      </c>
      <c r="F8" s="72" t="s">
        <v>164</v>
      </c>
    </row>
    <row r="9" spans="1:12">
      <c r="A9" s="26" t="s">
        <v>48</v>
      </c>
      <c r="B9" s="27" t="s">
        <v>49</v>
      </c>
      <c r="C9" s="26" t="s">
        <v>50</v>
      </c>
      <c r="D9" s="28">
        <v>250.5</v>
      </c>
      <c r="E9" s="28">
        <v>250.5</v>
      </c>
      <c r="F9" s="28">
        <v>250.5</v>
      </c>
      <c r="H9" s="147"/>
      <c r="I9" s="147"/>
      <c r="J9" s="147"/>
      <c r="K9" s="147"/>
      <c r="L9" s="147"/>
    </row>
    <row r="10" spans="1:12" ht="63.75">
      <c r="A10" s="29" t="s">
        <v>51</v>
      </c>
      <c r="B10" s="30" t="s">
        <v>52</v>
      </c>
      <c r="C10" s="29" t="s">
        <v>50</v>
      </c>
      <c r="D10" s="31">
        <v>216.54458333333332</v>
      </c>
      <c r="E10" s="31">
        <v>217.31833333333333</v>
      </c>
      <c r="F10" s="31">
        <v>212.34108333333333</v>
      </c>
      <c r="H10" s="85"/>
    </row>
    <row r="11" spans="1:12" ht="15.75">
      <c r="A11" s="29" t="s">
        <v>53</v>
      </c>
      <c r="B11" s="30" t="s">
        <v>54</v>
      </c>
      <c r="C11" s="29" t="s">
        <v>55</v>
      </c>
      <c r="D11" s="31">
        <v>748.68709200000001</v>
      </c>
      <c r="E11" s="31">
        <v>656.60400000000004</v>
      </c>
      <c r="F11" s="31">
        <v>673.67599999999993</v>
      </c>
      <c r="H11" s="85"/>
    </row>
    <row r="12" spans="1:12" ht="15.75">
      <c r="A12" s="29" t="s">
        <v>56</v>
      </c>
      <c r="B12" s="30" t="s">
        <v>57</v>
      </c>
      <c r="C12" s="29" t="s">
        <v>55</v>
      </c>
      <c r="D12" s="31">
        <v>654.77556699999991</v>
      </c>
      <c r="E12" s="31">
        <v>573.02870000000007</v>
      </c>
      <c r="F12" s="31">
        <v>545.05737699999997</v>
      </c>
      <c r="H12" s="85"/>
    </row>
    <row r="13" spans="1:12" ht="15.75">
      <c r="A13" s="29" t="s">
        <v>58</v>
      </c>
      <c r="B13" s="30" t="s">
        <v>59</v>
      </c>
      <c r="C13" s="29" t="s">
        <v>60</v>
      </c>
      <c r="D13" s="31">
        <v>1170.7460000000001</v>
      </c>
      <c r="E13" s="31">
        <v>1183.028</v>
      </c>
      <c r="F13" s="31">
        <v>1186.213</v>
      </c>
      <c r="H13" s="85"/>
    </row>
    <row r="14" spans="1:12">
      <c r="A14" s="29" t="s">
        <v>61</v>
      </c>
      <c r="B14" s="30" t="s">
        <v>62</v>
      </c>
      <c r="C14" s="29" t="s">
        <v>60</v>
      </c>
      <c r="D14" s="31">
        <v>1166.731</v>
      </c>
      <c r="E14" s="31">
        <v>1179.1949999999999</v>
      </c>
      <c r="F14" s="31">
        <v>1182.6009999999999</v>
      </c>
    </row>
    <row r="15" spans="1:12" ht="21" customHeight="1">
      <c r="A15" s="32" t="s">
        <v>63</v>
      </c>
      <c r="B15" s="33" t="s">
        <v>64</v>
      </c>
      <c r="C15" s="32" t="s">
        <v>65</v>
      </c>
      <c r="D15" s="34">
        <f t="shared" ref="D15:E15" si="0">SUM(D16:D18)</f>
        <v>2049.7989189499999</v>
      </c>
      <c r="E15" s="34">
        <f t="shared" si="0"/>
        <v>1867.8061373102364</v>
      </c>
      <c r="F15" s="34">
        <f>SUM(F16:F18)</f>
        <v>2589.104613473196</v>
      </c>
    </row>
    <row r="16" spans="1:12">
      <c r="A16" s="29" t="s">
        <v>66</v>
      </c>
      <c r="B16" s="30" t="s">
        <v>67</v>
      </c>
      <c r="C16" s="29" t="s">
        <v>65</v>
      </c>
      <c r="D16" s="31">
        <v>686.55288783999981</v>
      </c>
      <c r="E16" s="31">
        <v>373.44094180041537</v>
      </c>
      <c r="F16" s="31">
        <v>559.20782742197332</v>
      </c>
    </row>
    <row r="17" spans="1:6" ht="16.5" customHeight="1">
      <c r="A17" s="29" t="s">
        <v>68</v>
      </c>
      <c r="B17" s="30" t="s">
        <v>69</v>
      </c>
      <c r="C17" s="29" t="s">
        <v>65</v>
      </c>
      <c r="D17" s="31">
        <v>294.90733848000002</v>
      </c>
      <c r="E17" s="31">
        <v>368.4288664077165</v>
      </c>
      <c r="F17" s="31">
        <v>379.08004041287978</v>
      </c>
    </row>
    <row r="18" spans="1:6" ht="25.5">
      <c r="A18" s="29" t="s">
        <v>70</v>
      </c>
      <c r="B18" s="30" t="s">
        <v>71</v>
      </c>
      <c r="C18" s="29" t="s">
        <v>65</v>
      </c>
      <c r="D18" s="31">
        <v>1068.33869263</v>
      </c>
      <c r="E18" s="31">
        <v>1125.9363291021045</v>
      </c>
      <c r="F18" s="31">
        <v>1650.8167456383428</v>
      </c>
    </row>
    <row r="19" spans="1:6">
      <c r="A19" s="29" t="s">
        <v>72</v>
      </c>
      <c r="B19" s="30" t="s">
        <v>73</v>
      </c>
      <c r="C19" s="29" t="s">
        <v>65</v>
      </c>
      <c r="D19" s="31">
        <v>624.45699999999999</v>
      </c>
      <c r="E19" s="31">
        <v>372.8237898905154</v>
      </c>
      <c r="F19" s="31">
        <v>558.59203631398782</v>
      </c>
    </row>
    <row r="20" spans="1:6" ht="25.5">
      <c r="A20" s="29"/>
      <c r="B20" s="30" t="s">
        <v>74</v>
      </c>
      <c r="C20" s="36" t="s">
        <v>75</v>
      </c>
      <c r="D20" s="38">
        <v>224.81796651461954</v>
      </c>
      <c r="E20" s="38">
        <v>183.6</v>
      </c>
      <c r="F20" s="38">
        <v>212.4138745209643</v>
      </c>
    </row>
    <row r="21" spans="1:6">
      <c r="A21" s="29" t="s">
        <v>76</v>
      </c>
      <c r="B21" s="30" t="s">
        <v>77</v>
      </c>
      <c r="C21" s="29" t="s">
        <v>65</v>
      </c>
      <c r="D21" s="31">
        <v>856.06899999999996</v>
      </c>
      <c r="E21" s="31">
        <v>638.23411377497416</v>
      </c>
      <c r="F21" s="31">
        <v>853.41987544309006</v>
      </c>
    </row>
    <row r="22" spans="1:6" ht="25.5">
      <c r="A22" s="29"/>
      <c r="B22" s="30" t="s">
        <v>78</v>
      </c>
      <c r="C22" s="36" t="s">
        <v>79</v>
      </c>
      <c r="D22" s="38">
        <v>173.04607489583566</v>
      </c>
      <c r="E22" s="38">
        <v>171.5</v>
      </c>
      <c r="F22" s="38">
        <v>171.39501927562756</v>
      </c>
    </row>
    <row r="23" spans="1:6" ht="51">
      <c r="A23" s="29"/>
      <c r="B23" s="30" t="s">
        <v>80</v>
      </c>
      <c r="C23" s="36"/>
      <c r="D23" s="40" t="s">
        <v>138</v>
      </c>
      <c r="E23" s="40" t="s">
        <v>166</v>
      </c>
      <c r="F23" s="39" t="s">
        <v>6</v>
      </c>
    </row>
    <row r="24" spans="1:6">
      <c r="A24" s="32" t="s">
        <v>81</v>
      </c>
      <c r="B24" s="33" t="s">
        <v>82</v>
      </c>
      <c r="C24" s="32" t="s">
        <v>65</v>
      </c>
      <c r="D24" s="34">
        <v>133.13800000000001</v>
      </c>
      <c r="E24" s="41" t="s">
        <v>6</v>
      </c>
      <c r="F24" s="41" t="s">
        <v>6</v>
      </c>
    </row>
    <row r="25" spans="1:6" ht="38.25">
      <c r="A25" s="32" t="s">
        <v>83</v>
      </c>
      <c r="B25" s="33" t="s">
        <v>84</v>
      </c>
      <c r="C25" s="29"/>
      <c r="D25" s="41"/>
      <c r="E25" s="41"/>
      <c r="F25" s="41"/>
    </row>
    <row r="26" spans="1:6">
      <c r="A26" s="29" t="s">
        <v>85</v>
      </c>
      <c r="B26" s="30" t="s">
        <v>86</v>
      </c>
      <c r="C26" s="29" t="s">
        <v>87</v>
      </c>
      <c r="D26" s="42">
        <v>267.39999999999998</v>
      </c>
      <c r="E26" s="41" t="s">
        <v>6</v>
      </c>
      <c r="F26" s="41" t="s">
        <v>6</v>
      </c>
    </row>
    <row r="27" spans="1:6" ht="25.5">
      <c r="A27" s="29" t="s">
        <v>88</v>
      </c>
      <c r="B27" s="30" t="s">
        <v>89</v>
      </c>
      <c r="C27" s="29" t="s">
        <v>90</v>
      </c>
      <c r="D27" s="31">
        <v>47.412426452256305</v>
      </c>
      <c r="E27" s="41" t="s">
        <v>6</v>
      </c>
      <c r="F27" s="41" t="s">
        <v>6</v>
      </c>
    </row>
    <row r="28" spans="1:6" ht="89.25">
      <c r="A28" s="29" t="s">
        <v>91</v>
      </c>
      <c r="B28" s="30" t="s">
        <v>92</v>
      </c>
      <c r="C28" s="29"/>
      <c r="D28" s="66" t="s">
        <v>135</v>
      </c>
      <c r="E28" s="40" t="s">
        <v>142</v>
      </c>
      <c r="F28" s="40" t="s">
        <v>142</v>
      </c>
    </row>
    <row r="29" spans="1:6">
      <c r="A29" s="32" t="s">
        <v>93</v>
      </c>
      <c r="B29" s="33" t="s">
        <v>94</v>
      </c>
      <c r="C29" s="32" t="s">
        <v>65</v>
      </c>
      <c r="D29" s="34">
        <f t="shared" ref="D29:E29" si="1">SUM(D30:D32)</f>
        <v>2239.6660000000002</v>
      </c>
      <c r="E29" s="34">
        <f t="shared" si="1"/>
        <v>1840.646244802271</v>
      </c>
      <c r="F29" s="34">
        <f>SUM(F30:F32)</f>
        <v>2537.3738683646197</v>
      </c>
    </row>
    <row r="30" spans="1:6">
      <c r="A30" s="43" t="s">
        <v>95</v>
      </c>
      <c r="B30" s="44" t="s">
        <v>96</v>
      </c>
      <c r="C30" s="29" t="s">
        <v>65</v>
      </c>
      <c r="D30" s="31">
        <v>625.18100000000004</v>
      </c>
      <c r="E30" s="31">
        <v>373.44094180041537</v>
      </c>
      <c r="F30" s="31">
        <v>559.20782742197332</v>
      </c>
    </row>
    <row r="31" spans="1:6">
      <c r="A31" s="43" t="s">
        <v>97</v>
      </c>
      <c r="B31" s="30" t="s">
        <v>98</v>
      </c>
      <c r="C31" s="29" t="s">
        <v>65</v>
      </c>
      <c r="D31" s="31">
        <v>358.66</v>
      </c>
      <c r="E31" s="31">
        <v>368.4288664077165</v>
      </c>
      <c r="F31" s="31">
        <v>379.08004041287978</v>
      </c>
    </row>
    <row r="32" spans="1:6" ht="25.5">
      <c r="A32" s="43" t="s">
        <v>99</v>
      </c>
      <c r="B32" s="30" t="s">
        <v>100</v>
      </c>
      <c r="C32" s="29" t="s">
        <v>65</v>
      </c>
      <c r="D32" s="31">
        <v>1255.825</v>
      </c>
      <c r="E32" s="31">
        <v>1098.7764365941391</v>
      </c>
      <c r="F32" s="31">
        <v>1599.0860005297664</v>
      </c>
    </row>
    <row r="33" spans="1:6" ht="25.5">
      <c r="A33" s="45" t="s">
        <v>101</v>
      </c>
      <c r="B33" s="33" t="s">
        <v>102</v>
      </c>
      <c r="C33" s="32" t="s">
        <v>65</v>
      </c>
      <c r="D33" s="41" t="s">
        <v>6</v>
      </c>
      <c r="E33" s="41" t="s">
        <v>6</v>
      </c>
      <c r="F33" s="41" t="s">
        <v>6</v>
      </c>
    </row>
    <row r="34" spans="1:6">
      <c r="A34" s="43" t="s">
        <v>103</v>
      </c>
      <c r="B34" s="46" t="s">
        <v>104</v>
      </c>
      <c r="C34" s="29" t="s">
        <v>65</v>
      </c>
      <c r="D34" s="41" t="s">
        <v>6</v>
      </c>
      <c r="E34" s="41" t="s">
        <v>6</v>
      </c>
      <c r="F34" s="41" t="s">
        <v>6</v>
      </c>
    </row>
    <row r="35" spans="1:6">
      <c r="A35" s="43" t="s">
        <v>105</v>
      </c>
      <c r="B35" s="46" t="s">
        <v>106</v>
      </c>
      <c r="C35" s="29" t="s">
        <v>65</v>
      </c>
      <c r="D35" s="41" t="s">
        <v>6</v>
      </c>
      <c r="E35" s="41" t="s">
        <v>6</v>
      </c>
      <c r="F35" s="41" t="s">
        <v>6</v>
      </c>
    </row>
    <row r="36" spans="1:6" ht="25.5">
      <c r="A36" s="32" t="s">
        <v>107</v>
      </c>
      <c r="B36" s="33" t="s">
        <v>108</v>
      </c>
      <c r="C36" s="32" t="s">
        <v>65</v>
      </c>
      <c r="D36" s="34">
        <f>SUM(D37:D39)</f>
        <v>207.02400157525079</v>
      </c>
      <c r="E36" s="34">
        <f>SUM(E37:E39)</f>
        <v>27.15989250796547</v>
      </c>
      <c r="F36" s="34">
        <f>SUM(F37:F39)</f>
        <v>51.730745108576443</v>
      </c>
    </row>
    <row r="37" spans="1:6">
      <c r="A37" s="29" t="s">
        <v>109</v>
      </c>
      <c r="B37" s="44" t="s">
        <v>96</v>
      </c>
      <c r="C37" s="29" t="s">
        <v>65</v>
      </c>
      <c r="D37" s="31" t="s">
        <v>6</v>
      </c>
      <c r="E37" s="31" t="s">
        <v>6</v>
      </c>
      <c r="F37" s="31" t="s">
        <v>6</v>
      </c>
    </row>
    <row r="38" spans="1:6">
      <c r="A38" s="29" t="s">
        <v>110</v>
      </c>
      <c r="B38" s="30" t="s">
        <v>98</v>
      </c>
      <c r="C38" s="29" t="s">
        <v>65</v>
      </c>
      <c r="D38" s="31">
        <v>190.40917320276637</v>
      </c>
      <c r="E38" s="31" t="s">
        <v>6</v>
      </c>
      <c r="F38" s="31" t="s">
        <v>6</v>
      </c>
    </row>
    <row r="39" spans="1:6" ht="25.5">
      <c r="A39" s="29" t="s">
        <v>111</v>
      </c>
      <c r="B39" s="30" t="s">
        <v>100</v>
      </c>
      <c r="C39" s="29" t="s">
        <v>65</v>
      </c>
      <c r="D39" s="31">
        <v>16.614828372484418</v>
      </c>
      <c r="E39" s="31">
        <v>27.15989250796547</v>
      </c>
      <c r="F39" s="31">
        <v>51.730745108576443</v>
      </c>
    </row>
    <row r="40" spans="1:6" ht="25.5">
      <c r="A40" s="32" t="s">
        <v>112</v>
      </c>
      <c r="B40" s="33" t="s">
        <v>113</v>
      </c>
      <c r="C40" s="32" t="s">
        <v>65</v>
      </c>
      <c r="D40" s="41" t="s">
        <v>6</v>
      </c>
      <c r="E40" s="41" t="s">
        <v>6</v>
      </c>
      <c r="F40" s="41" t="s">
        <v>6</v>
      </c>
    </row>
    <row r="41" spans="1:6">
      <c r="A41" s="29" t="s">
        <v>114</v>
      </c>
      <c r="B41" s="44" t="s">
        <v>96</v>
      </c>
      <c r="C41" s="29" t="s">
        <v>65</v>
      </c>
      <c r="D41" s="41" t="s">
        <v>6</v>
      </c>
      <c r="E41" s="41" t="s">
        <v>6</v>
      </c>
      <c r="F41" s="41" t="s">
        <v>6</v>
      </c>
    </row>
    <row r="42" spans="1:6">
      <c r="A42" s="29" t="s">
        <v>115</v>
      </c>
      <c r="B42" s="30" t="s">
        <v>98</v>
      </c>
      <c r="C42" s="29" t="s">
        <v>65</v>
      </c>
      <c r="D42" s="41" t="s">
        <v>6</v>
      </c>
      <c r="E42" s="41" t="s">
        <v>6</v>
      </c>
      <c r="F42" s="41" t="s">
        <v>6</v>
      </c>
    </row>
    <row r="43" spans="1:6" ht="25.5">
      <c r="A43" s="29" t="s">
        <v>116</v>
      </c>
      <c r="B43" s="30" t="s">
        <v>100</v>
      </c>
      <c r="C43" s="29" t="s">
        <v>65</v>
      </c>
      <c r="D43" s="41" t="s">
        <v>6</v>
      </c>
      <c r="E43" s="41" t="s">
        <v>6</v>
      </c>
      <c r="F43" s="41" t="s">
        <v>6</v>
      </c>
    </row>
    <row r="44" spans="1:6">
      <c r="A44" s="32" t="s">
        <v>117</v>
      </c>
      <c r="B44" s="33" t="s">
        <v>118</v>
      </c>
      <c r="C44" s="32" t="s">
        <v>65</v>
      </c>
      <c r="D44" s="34">
        <f>D15-D29-D36</f>
        <v>-396.89108262525104</v>
      </c>
      <c r="E44" s="34">
        <f t="shared" ref="E44:F44" si="2">E15-E29-E36</f>
        <v>-4.6185277824406512E-14</v>
      </c>
      <c r="F44" s="34">
        <f t="shared" si="2"/>
        <v>-2.1316282072803006E-13</v>
      </c>
    </row>
    <row r="45" spans="1:6" ht="38.25">
      <c r="A45" s="48" t="s">
        <v>119</v>
      </c>
      <c r="B45" s="33" t="s">
        <v>120</v>
      </c>
      <c r="C45" s="49" t="s">
        <v>121</v>
      </c>
      <c r="D45" s="62">
        <f t="shared" ref="D45:F45" si="3">D44/D15*1000</f>
        <v>-193.62439845004732</v>
      </c>
      <c r="E45" s="62">
        <f t="shared" si="3"/>
        <v>-2.4727018988660326E-14</v>
      </c>
      <c r="F45" s="62">
        <f t="shared" si="3"/>
        <v>-8.2330709859606399E-14</v>
      </c>
    </row>
    <row r="46" spans="1:6" ht="78.75" customHeight="1">
      <c r="A46" s="153" t="s">
        <v>122</v>
      </c>
      <c r="B46" s="155" t="s">
        <v>123</v>
      </c>
      <c r="C46" s="156"/>
      <c r="D46" s="152" t="s">
        <v>141</v>
      </c>
      <c r="E46" s="152"/>
      <c r="F46" s="152"/>
    </row>
    <row r="47" spans="1:6" ht="21.75" customHeight="1">
      <c r="A47" s="154"/>
      <c r="B47" s="155"/>
      <c r="C47" s="156"/>
      <c r="D47" s="157" t="s">
        <v>140</v>
      </c>
      <c r="E47" s="152"/>
      <c r="F47" s="152"/>
    </row>
    <row r="48" spans="1:6" ht="11.25" customHeight="1">
      <c r="A48" s="56"/>
      <c r="B48" s="82"/>
      <c r="C48" s="58"/>
      <c r="D48" s="83"/>
      <c r="E48" s="83"/>
      <c r="F48" s="83"/>
    </row>
    <row r="49" spans="1:6">
      <c r="A49" s="51"/>
      <c r="B49" s="52" t="s">
        <v>130</v>
      </c>
    </row>
    <row r="50" spans="1:6" ht="30" customHeight="1">
      <c r="A50" s="53" t="s">
        <v>125</v>
      </c>
      <c r="B50" s="149" t="s">
        <v>126</v>
      </c>
      <c r="C50" s="149"/>
      <c r="D50" s="149"/>
      <c r="E50" s="149"/>
      <c r="F50" s="149"/>
    </row>
    <row r="51" spans="1:6" ht="28.5" customHeight="1">
      <c r="A51" s="53"/>
      <c r="B51" s="149"/>
      <c r="C51" s="149"/>
      <c r="D51" s="149"/>
      <c r="E51" s="149"/>
      <c r="F51" s="149"/>
    </row>
    <row r="52" spans="1:6">
      <c r="A52" s="51"/>
      <c r="B52" s="51"/>
    </row>
    <row r="53" spans="1:6">
      <c r="A53" s="51"/>
      <c r="B53" s="51"/>
    </row>
  </sheetData>
  <mergeCells count="13">
    <mergeCell ref="H9:L9"/>
    <mergeCell ref="B51:F51"/>
    <mergeCell ref="B50:F50"/>
    <mergeCell ref="D1:F1"/>
    <mergeCell ref="D2:F2"/>
    <mergeCell ref="A4:F4"/>
    <mergeCell ref="A5:F5"/>
    <mergeCell ref="A6:F6"/>
    <mergeCell ref="D46:F46"/>
    <mergeCell ref="A46:A47"/>
    <mergeCell ref="B46:B47"/>
    <mergeCell ref="C46:C47"/>
    <mergeCell ref="D47:F47"/>
  </mergeCells>
  <hyperlinks>
    <hyperlink ref="D47" r:id="rId1"/>
  </hyperlinks>
  <printOptions horizontalCentered="1"/>
  <pageMargins left="0.70866141732283472" right="0.51181102362204722" top="0.74803149606299213" bottom="0.74803149606299213" header="0.31496062992125984" footer="0.31496062992125984"/>
  <pageSetup paperSize="9" scale="61" orientation="portrait"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"/>
  <sheetViews>
    <sheetView topLeftCell="A37" workbookViewId="0">
      <selection activeCell="D38" sqref="D38:F39"/>
    </sheetView>
  </sheetViews>
  <sheetFormatPr defaultRowHeight="15"/>
  <cols>
    <col min="1" max="1" width="5.85546875" customWidth="1"/>
    <col min="2" max="2" width="38.85546875" customWidth="1"/>
    <col min="4" max="4" width="14.7109375" customWidth="1"/>
    <col min="5" max="5" width="15" customWidth="1"/>
    <col min="6" max="6" width="15.42578125" customWidth="1"/>
  </cols>
  <sheetData>
    <row r="1" spans="1:12">
      <c r="D1" s="148" t="s">
        <v>44</v>
      </c>
      <c r="E1" s="148"/>
      <c r="F1" s="148"/>
    </row>
    <row r="2" spans="1:12" ht="40.5" customHeight="1">
      <c r="D2" s="149" t="s">
        <v>160</v>
      </c>
      <c r="E2" s="149"/>
      <c r="F2" s="149"/>
    </row>
    <row r="3" spans="1:12" ht="13.5" customHeight="1">
      <c r="A3" s="23"/>
      <c r="B3" s="23"/>
      <c r="C3" s="23"/>
      <c r="D3" s="23"/>
      <c r="E3" s="24"/>
      <c r="F3" s="24"/>
    </row>
    <row r="4" spans="1:12" ht="16.5" customHeight="1">
      <c r="A4" s="125" t="s">
        <v>161</v>
      </c>
      <c r="B4" s="125"/>
      <c r="C4" s="125"/>
      <c r="D4" s="125"/>
      <c r="E4" s="125"/>
      <c r="F4" s="125"/>
    </row>
    <row r="5" spans="1:12" ht="17.25" customHeight="1">
      <c r="A5" s="125" t="s">
        <v>133</v>
      </c>
      <c r="B5" s="125"/>
      <c r="C5" s="125"/>
      <c r="D5" s="125"/>
      <c r="E5" s="125"/>
      <c r="F5" s="125"/>
    </row>
    <row r="6" spans="1:12" ht="17.25" customHeight="1">
      <c r="A6" s="151" t="s">
        <v>45</v>
      </c>
      <c r="B6" s="151"/>
      <c r="C6" s="151"/>
      <c r="D6" s="151"/>
      <c r="E6" s="151"/>
      <c r="F6" s="151"/>
    </row>
    <row r="8" spans="1:12" ht="90" thickBot="1">
      <c r="A8" s="72" t="s">
        <v>0</v>
      </c>
      <c r="B8" s="72" t="s">
        <v>46</v>
      </c>
      <c r="C8" s="72" t="s">
        <v>47</v>
      </c>
      <c r="D8" s="72" t="s">
        <v>167</v>
      </c>
      <c r="E8" s="72" t="s">
        <v>169</v>
      </c>
      <c r="F8" s="72" t="s">
        <v>137</v>
      </c>
    </row>
    <row r="9" spans="1:12">
      <c r="A9" s="26" t="s">
        <v>48</v>
      </c>
      <c r="B9" s="27" t="s">
        <v>49</v>
      </c>
      <c r="C9" s="26" t="s">
        <v>50</v>
      </c>
      <c r="D9" s="28">
        <v>750</v>
      </c>
      <c r="E9" s="28">
        <v>750</v>
      </c>
      <c r="F9" s="28">
        <v>750</v>
      </c>
      <c r="H9" s="147"/>
      <c r="I9" s="147"/>
      <c r="J9" s="147"/>
      <c r="K9" s="147"/>
      <c r="L9" s="147"/>
    </row>
    <row r="10" spans="1:12" ht="63.75">
      <c r="A10" s="29" t="s">
        <v>51</v>
      </c>
      <c r="B10" s="30" t="s">
        <v>52</v>
      </c>
      <c r="C10" s="29" t="s">
        <v>50</v>
      </c>
      <c r="D10" s="31">
        <v>692.40425000000005</v>
      </c>
      <c r="E10" s="31">
        <v>687.37583333333339</v>
      </c>
      <c r="F10" s="31">
        <v>686.48983333333331</v>
      </c>
      <c r="H10" s="85"/>
    </row>
    <row r="11" spans="1:12" ht="15.75">
      <c r="A11" s="29" t="s">
        <v>53</v>
      </c>
      <c r="B11" s="30" t="s">
        <v>54</v>
      </c>
      <c r="C11" s="29" t="s">
        <v>55</v>
      </c>
      <c r="D11" s="31">
        <v>1835.6278560000001</v>
      </c>
      <c r="E11" s="31">
        <v>1501.1359199999999</v>
      </c>
      <c r="F11" s="31">
        <v>1448.318</v>
      </c>
      <c r="H11" s="85"/>
    </row>
    <row r="12" spans="1:12" ht="15.75">
      <c r="A12" s="29" t="s">
        <v>56</v>
      </c>
      <c r="B12" s="30" t="s">
        <v>57</v>
      </c>
      <c r="C12" s="29" t="s">
        <v>55</v>
      </c>
      <c r="D12" s="31">
        <v>1620.5021259999996</v>
      </c>
      <c r="E12" s="31">
        <v>1300.7694706024602</v>
      </c>
      <c r="F12" s="31">
        <v>1261.3523209999998</v>
      </c>
      <c r="H12" s="85"/>
    </row>
    <row r="13" spans="1:12" ht="15.75">
      <c r="A13" s="29" t="s">
        <v>58</v>
      </c>
      <c r="B13" s="30" t="s">
        <v>59</v>
      </c>
      <c r="C13" s="29" t="s">
        <v>60</v>
      </c>
      <c r="D13" s="31">
        <v>2735.2410000000004</v>
      </c>
      <c r="E13" s="31">
        <v>2533.7690000000021</v>
      </c>
      <c r="F13" s="31">
        <v>2564.3360000000002</v>
      </c>
      <c r="H13" s="85"/>
    </row>
    <row r="14" spans="1:12">
      <c r="A14" s="29" t="s">
        <v>61</v>
      </c>
      <c r="B14" s="30" t="s">
        <v>62</v>
      </c>
      <c r="C14" s="29" t="s">
        <v>60</v>
      </c>
      <c r="D14" s="31">
        <v>2723.5446800000004</v>
      </c>
      <c r="E14" s="31">
        <v>2523.1570000000002</v>
      </c>
      <c r="F14" s="31">
        <v>2556.8560300000004</v>
      </c>
    </row>
    <row r="15" spans="1:12" ht="21" customHeight="1">
      <c r="A15" s="32" t="s">
        <v>63</v>
      </c>
      <c r="B15" s="33" t="s">
        <v>64</v>
      </c>
      <c r="C15" s="32" t="s">
        <v>65</v>
      </c>
      <c r="D15" s="34">
        <f t="shared" ref="D15:E15" si="0">SUM(D16:D18)</f>
        <v>5020.4315735</v>
      </c>
      <c r="E15" s="34">
        <f t="shared" si="0"/>
        <v>4324.7871315143184</v>
      </c>
      <c r="F15" s="34">
        <f>SUM(F16:F18)</f>
        <v>5825.5839665305548</v>
      </c>
    </row>
    <row r="16" spans="1:12">
      <c r="A16" s="29" t="s">
        <v>66</v>
      </c>
      <c r="B16" s="30" t="s">
        <v>67</v>
      </c>
      <c r="C16" s="29" t="s">
        <v>65</v>
      </c>
      <c r="D16" s="31">
        <v>1716.9430889800003</v>
      </c>
      <c r="E16" s="31">
        <v>928.84401870559827</v>
      </c>
      <c r="F16" s="31">
        <v>1225.4672685121104</v>
      </c>
    </row>
    <row r="17" spans="1:6" ht="16.5" customHeight="1">
      <c r="A17" s="29" t="s">
        <v>68</v>
      </c>
      <c r="B17" s="30" t="s">
        <v>69</v>
      </c>
      <c r="C17" s="29" t="s">
        <v>65</v>
      </c>
      <c r="D17" s="31">
        <v>807.53892366999992</v>
      </c>
      <c r="E17" s="31">
        <v>984.45110530533861</v>
      </c>
      <c r="F17" s="31">
        <v>1031.4078655884798</v>
      </c>
    </row>
    <row r="18" spans="1:6" ht="25.5">
      <c r="A18" s="29" t="s">
        <v>70</v>
      </c>
      <c r="B18" s="30" t="s">
        <v>71</v>
      </c>
      <c r="C18" s="29" t="s">
        <v>65</v>
      </c>
      <c r="D18" s="31">
        <v>2495.9495608499997</v>
      </c>
      <c r="E18" s="31">
        <v>2411.4920075033815</v>
      </c>
      <c r="F18" s="31">
        <v>3568.7088324299648</v>
      </c>
    </row>
    <row r="19" spans="1:6">
      <c r="A19" s="29" t="s">
        <v>72</v>
      </c>
      <c r="B19" s="30" t="s">
        <v>73</v>
      </c>
      <c r="C19" s="29" t="s">
        <v>65</v>
      </c>
      <c r="D19" s="31">
        <v>1666.412</v>
      </c>
      <c r="E19" s="31">
        <v>920.94022943516916</v>
      </c>
      <c r="F19" s="31">
        <v>1217.4308924483544</v>
      </c>
    </row>
    <row r="20" spans="1:6" ht="25.5">
      <c r="A20" s="29"/>
      <c r="B20" s="30" t="s">
        <v>74</v>
      </c>
      <c r="C20" s="36" t="s">
        <v>75</v>
      </c>
      <c r="D20" s="38">
        <v>238.53800000000001</v>
      </c>
      <c r="E20" s="38">
        <v>196.2</v>
      </c>
      <c r="F20" s="38">
        <v>208.98699999999999</v>
      </c>
    </row>
    <row r="21" spans="1:6">
      <c r="A21" s="29" t="s">
        <v>76</v>
      </c>
      <c r="B21" s="30" t="s">
        <v>77</v>
      </c>
      <c r="C21" s="29" t="s">
        <v>65</v>
      </c>
      <c r="D21" s="31">
        <v>1914.9549999999999</v>
      </c>
      <c r="E21" s="31">
        <v>1445.0729427073993</v>
      </c>
      <c r="F21" s="31">
        <v>1785.04824655983</v>
      </c>
    </row>
    <row r="22" spans="1:6" ht="25.5">
      <c r="A22" s="29"/>
      <c r="B22" s="30" t="s">
        <v>78</v>
      </c>
      <c r="C22" s="36" t="s">
        <v>79</v>
      </c>
      <c r="D22" s="38">
        <v>167.17</v>
      </c>
      <c r="E22" s="38">
        <v>169.1</v>
      </c>
      <c r="F22" s="38">
        <v>166.46199999999999</v>
      </c>
    </row>
    <row r="23" spans="1:6" ht="51">
      <c r="A23" s="29"/>
      <c r="B23" s="30" t="s">
        <v>80</v>
      </c>
      <c r="C23" s="36"/>
      <c r="D23" s="40" t="s">
        <v>138</v>
      </c>
      <c r="E23" s="40" t="s">
        <v>166</v>
      </c>
      <c r="F23" s="41" t="s">
        <v>6</v>
      </c>
    </row>
    <row r="24" spans="1:6">
      <c r="A24" s="32" t="s">
        <v>81</v>
      </c>
      <c r="B24" s="33" t="s">
        <v>82</v>
      </c>
      <c r="C24" s="32" t="s">
        <v>65</v>
      </c>
      <c r="D24" s="34">
        <v>382.50400000000002</v>
      </c>
      <c r="E24" s="41" t="s">
        <v>6</v>
      </c>
      <c r="F24" s="41" t="s">
        <v>6</v>
      </c>
    </row>
    <row r="25" spans="1:6" ht="38.25">
      <c r="A25" s="32" t="s">
        <v>83</v>
      </c>
      <c r="B25" s="33" t="s">
        <v>84</v>
      </c>
      <c r="C25" s="29"/>
      <c r="D25" s="41"/>
      <c r="E25" s="41"/>
      <c r="F25" s="41"/>
    </row>
    <row r="26" spans="1:6">
      <c r="A26" s="29" t="s">
        <v>85</v>
      </c>
      <c r="B26" s="30" t="s">
        <v>86</v>
      </c>
      <c r="C26" s="29" t="s">
        <v>87</v>
      </c>
      <c r="D26" s="42">
        <v>412.09999999999997</v>
      </c>
      <c r="E26" s="41" t="s">
        <v>6</v>
      </c>
      <c r="F26" s="41" t="s">
        <v>6</v>
      </c>
    </row>
    <row r="27" spans="1:6" ht="25.5">
      <c r="A27" s="29" t="s">
        <v>88</v>
      </c>
      <c r="B27" s="30" t="s">
        <v>89</v>
      </c>
      <c r="C27" s="29" t="s">
        <v>90</v>
      </c>
      <c r="D27" s="31">
        <v>46.185442651460008</v>
      </c>
      <c r="E27" s="41" t="s">
        <v>6</v>
      </c>
      <c r="F27" s="41" t="s">
        <v>6</v>
      </c>
    </row>
    <row r="28" spans="1:6" ht="89.25">
      <c r="A28" s="29" t="s">
        <v>91</v>
      </c>
      <c r="B28" s="30" t="s">
        <v>92</v>
      </c>
      <c r="C28" s="29"/>
      <c r="D28" s="66" t="s">
        <v>135</v>
      </c>
      <c r="E28" s="40" t="s">
        <v>142</v>
      </c>
      <c r="F28" s="40" t="s">
        <v>142</v>
      </c>
    </row>
    <row r="29" spans="1:6">
      <c r="A29" s="32" t="s">
        <v>93</v>
      </c>
      <c r="B29" s="33" t="s">
        <v>94</v>
      </c>
      <c r="C29" s="32" t="s">
        <v>65</v>
      </c>
      <c r="D29" s="34">
        <f>SUM(D30:D32)</f>
        <v>4961.2160000000003</v>
      </c>
      <c r="E29" s="34">
        <f>SUM(E30:E32)</f>
        <v>4266.6170005622062</v>
      </c>
      <c r="F29" s="34">
        <f>SUM(F30:F32)</f>
        <v>5713.7532818316458</v>
      </c>
    </row>
    <row r="30" spans="1:6">
      <c r="A30" s="43" t="s">
        <v>95</v>
      </c>
      <c r="B30" s="44" t="s">
        <v>96</v>
      </c>
      <c r="C30" s="29" t="s">
        <v>65</v>
      </c>
      <c r="D30" s="31">
        <v>1668.204</v>
      </c>
      <c r="E30" s="31">
        <v>928.84401870559827</v>
      </c>
      <c r="F30" s="31">
        <v>1225.4672685121104</v>
      </c>
    </row>
    <row r="31" spans="1:6">
      <c r="A31" s="43" t="s">
        <v>97</v>
      </c>
      <c r="B31" s="30" t="s">
        <v>98</v>
      </c>
      <c r="C31" s="29" t="s">
        <v>65</v>
      </c>
      <c r="D31" s="31">
        <v>638.09699999999998</v>
      </c>
      <c r="E31" s="31">
        <v>984.45110530533861</v>
      </c>
      <c r="F31" s="31">
        <v>1031.4078655884798</v>
      </c>
    </row>
    <row r="32" spans="1:6" ht="25.5">
      <c r="A32" s="43" t="s">
        <v>99</v>
      </c>
      <c r="B32" s="30" t="s">
        <v>100</v>
      </c>
      <c r="C32" s="29" t="s">
        <v>65</v>
      </c>
      <c r="D32" s="31">
        <v>2654.915</v>
      </c>
      <c r="E32" s="31">
        <v>2353.3218765512693</v>
      </c>
      <c r="F32" s="31">
        <v>3456.8781477310558</v>
      </c>
    </row>
    <row r="33" spans="1:6" ht="25.5">
      <c r="A33" s="45" t="s">
        <v>101</v>
      </c>
      <c r="B33" s="33" t="s">
        <v>102</v>
      </c>
      <c r="C33" s="32" t="s">
        <v>65</v>
      </c>
      <c r="D33" s="41" t="s">
        <v>6</v>
      </c>
      <c r="E33" s="41" t="s">
        <v>6</v>
      </c>
      <c r="F33" s="41" t="s">
        <v>6</v>
      </c>
    </row>
    <row r="34" spans="1:6">
      <c r="A34" s="43" t="s">
        <v>103</v>
      </c>
      <c r="B34" s="46" t="s">
        <v>104</v>
      </c>
      <c r="C34" s="29" t="s">
        <v>65</v>
      </c>
      <c r="D34" s="41" t="s">
        <v>6</v>
      </c>
      <c r="E34" s="41" t="s">
        <v>6</v>
      </c>
      <c r="F34" s="41" t="s">
        <v>6</v>
      </c>
    </row>
    <row r="35" spans="1:6">
      <c r="A35" s="43" t="s">
        <v>105</v>
      </c>
      <c r="B35" s="46" t="s">
        <v>106</v>
      </c>
      <c r="C35" s="29" t="s">
        <v>65</v>
      </c>
      <c r="D35" s="41" t="s">
        <v>6</v>
      </c>
      <c r="E35" s="41" t="s">
        <v>6</v>
      </c>
      <c r="F35" s="41" t="s">
        <v>6</v>
      </c>
    </row>
    <row r="36" spans="1:6" ht="25.5">
      <c r="A36" s="32" t="s">
        <v>107</v>
      </c>
      <c r="B36" s="33" t="s">
        <v>108</v>
      </c>
      <c r="C36" s="32" t="s">
        <v>65</v>
      </c>
      <c r="D36" s="34">
        <f>SUM(D37:D39)</f>
        <v>612.32613512035664</v>
      </c>
      <c r="E36" s="34">
        <f>SUM(E37:E39)</f>
        <v>58.170130952111997</v>
      </c>
      <c r="F36" s="34">
        <f>SUM(F37:F39)</f>
        <v>111.83068469890861</v>
      </c>
    </row>
    <row r="37" spans="1:6">
      <c r="A37" s="29" t="s">
        <v>109</v>
      </c>
      <c r="B37" s="44" t="s">
        <v>96</v>
      </c>
      <c r="C37" s="29" t="s">
        <v>65</v>
      </c>
      <c r="D37" s="31" t="s">
        <v>6</v>
      </c>
      <c r="E37" s="31" t="s">
        <v>6</v>
      </c>
      <c r="F37" s="31" t="s">
        <v>6</v>
      </c>
    </row>
    <row r="38" spans="1:6">
      <c r="A38" s="29" t="s">
        <v>110</v>
      </c>
      <c r="B38" s="30" t="s">
        <v>98</v>
      </c>
      <c r="C38" s="29" t="s">
        <v>65</v>
      </c>
      <c r="D38" s="31">
        <v>537.77186299961807</v>
      </c>
      <c r="E38" s="31" t="s">
        <v>6</v>
      </c>
      <c r="F38" s="31" t="s">
        <v>6</v>
      </c>
    </row>
    <row r="39" spans="1:6" ht="25.5">
      <c r="A39" s="29" t="s">
        <v>111</v>
      </c>
      <c r="B39" s="30" t="s">
        <v>100</v>
      </c>
      <c r="C39" s="29" t="s">
        <v>65</v>
      </c>
      <c r="D39" s="31">
        <v>74.55427212073856</v>
      </c>
      <c r="E39" s="31">
        <v>58.170130952111997</v>
      </c>
      <c r="F39" s="31">
        <v>111.83068469890861</v>
      </c>
    </row>
    <row r="40" spans="1:6" ht="25.5">
      <c r="A40" s="32" t="s">
        <v>112</v>
      </c>
      <c r="B40" s="33" t="s">
        <v>113</v>
      </c>
      <c r="C40" s="32" t="s">
        <v>65</v>
      </c>
      <c r="D40" s="41" t="s">
        <v>6</v>
      </c>
      <c r="E40" s="41" t="s">
        <v>6</v>
      </c>
      <c r="F40" s="41" t="s">
        <v>6</v>
      </c>
    </row>
    <row r="41" spans="1:6">
      <c r="A41" s="29" t="s">
        <v>114</v>
      </c>
      <c r="B41" s="44" t="s">
        <v>96</v>
      </c>
      <c r="C41" s="29" t="s">
        <v>65</v>
      </c>
      <c r="D41" s="41" t="s">
        <v>6</v>
      </c>
      <c r="E41" s="41" t="s">
        <v>6</v>
      </c>
      <c r="F41" s="41" t="s">
        <v>6</v>
      </c>
    </row>
    <row r="42" spans="1:6">
      <c r="A42" s="29" t="s">
        <v>115</v>
      </c>
      <c r="B42" s="30" t="s">
        <v>98</v>
      </c>
      <c r="C42" s="29" t="s">
        <v>65</v>
      </c>
      <c r="D42" s="41" t="s">
        <v>6</v>
      </c>
      <c r="E42" s="41" t="s">
        <v>6</v>
      </c>
      <c r="F42" s="41" t="s">
        <v>6</v>
      </c>
    </row>
    <row r="43" spans="1:6" ht="25.5">
      <c r="A43" s="29" t="s">
        <v>116</v>
      </c>
      <c r="B43" s="30" t="s">
        <v>100</v>
      </c>
      <c r="C43" s="29" t="s">
        <v>65</v>
      </c>
      <c r="D43" s="41" t="s">
        <v>6</v>
      </c>
      <c r="E43" s="41" t="s">
        <v>6</v>
      </c>
      <c r="F43" s="41" t="s">
        <v>6</v>
      </c>
    </row>
    <row r="44" spans="1:6">
      <c r="A44" s="32" t="s">
        <v>117</v>
      </c>
      <c r="B44" s="33" t="s">
        <v>118</v>
      </c>
      <c r="C44" s="32" t="s">
        <v>65</v>
      </c>
      <c r="D44" s="34">
        <f>D15-D29-D36</f>
        <v>-553.11056162035698</v>
      </c>
      <c r="E44" s="34">
        <f t="shared" ref="E44:F44" si="1">E15-E29-E36</f>
        <v>2.3447910280083306E-13</v>
      </c>
      <c r="F44" s="34">
        <f t="shared" si="1"/>
        <v>3.4106051316484809E-13</v>
      </c>
    </row>
    <row r="45" spans="1:6" ht="38.25">
      <c r="A45" s="48" t="s">
        <v>119</v>
      </c>
      <c r="B45" s="33" t="s">
        <v>120</v>
      </c>
      <c r="C45" s="49" t="s">
        <v>121</v>
      </c>
      <c r="D45" s="62">
        <f>D44/D15*100</f>
        <v>-11.017191520743211</v>
      </c>
      <c r="E45" s="62">
        <f t="shared" ref="E45:F45" si="2">E44/E15*100</f>
        <v>5.4217489941228738E-15</v>
      </c>
      <c r="F45" s="62">
        <f t="shared" si="2"/>
        <v>5.8545291789514416E-15</v>
      </c>
    </row>
    <row r="46" spans="1:6" ht="78" customHeight="1">
      <c r="A46" s="153" t="s">
        <v>122</v>
      </c>
      <c r="B46" s="155" t="s">
        <v>123</v>
      </c>
      <c r="C46" s="156"/>
      <c r="D46" s="152" t="s">
        <v>141</v>
      </c>
      <c r="E46" s="152"/>
      <c r="F46" s="152"/>
    </row>
    <row r="47" spans="1:6" ht="22.5" customHeight="1">
      <c r="A47" s="154"/>
      <c r="B47" s="155"/>
      <c r="C47" s="156"/>
      <c r="D47" s="157" t="s">
        <v>140</v>
      </c>
      <c r="E47" s="152"/>
      <c r="F47" s="152"/>
    </row>
    <row r="48" spans="1:6" ht="24" customHeight="1">
      <c r="A48" s="56"/>
      <c r="B48" s="82"/>
      <c r="C48" s="58"/>
      <c r="D48" s="83"/>
      <c r="E48" s="83"/>
      <c r="F48" s="83"/>
    </row>
    <row r="49" spans="1:6">
      <c r="A49" s="51"/>
      <c r="B49" s="52" t="s">
        <v>130</v>
      </c>
    </row>
    <row r="50" spans="1:6" ht="30" customHeight="1">
      <c r="A50" s="53" t="s">
        <v>125</v>
      </c>
      <c r="B50" s="149" t="s">
        <v>126</v>
      </c>
      <c r="C50" s="149"/>
      <c r="D50" s="149"/>
      <c r="E50" s="149"/>
      <c r="F50" s="149"/>
    </row>
    <row r="51" spans="1:6" ht="26.25" customHeight="1">
      <c r="A51" s="53"/>
      <c r="B51" s="149"/>
      <c r="C51" s="149"/>
      <c r="D51" s="149"/>
      <c r="E51" s="149"/>
      <c r="F51" s="149"/>
    </row>
    <row r="52" spans="1:6">
      <c r="A52" s="51"/>
      <c r="B52" s="51"/>
    </row>
    <row r="53" spans="1:6">
      <c r="A53" s="51"/>
      <c r="B53" s="51"/>
    </row>
  </sheetData>
  <mergeCells count="13">
    <mergeCell ref="H9:L9"/>
    <mergeCell ref="B51:F51"/>
    <mergeCell ref="B50:F50"/>
    <mergeCell ref="D1:F1"/>
    <mergeCell ref="D2:F2"/>
    <mergeCell ref="A4:F4"/>
    <mergeCell ref="A5:F5"/>
    <mergeCell ref="A6:F6"/>
    <mergeCell ref="D46:F46"/>
    <mergeCell ref="A46:A47"/>
    <mergeCell ref="B46:B47"/>
    <mergeCell ref="C46:C47"/>
    <mergeCell ref="D47:F47"/>
  </mergeCells>
  <hyperlinks>
    <hyperlink ref="D47" r:id="rId1"/>
  </hyperlinks>
  <printOptions horizontalCentered="1"/>
  <pageMargins left="0.70866141732283472" right="0.51181102362204722" top="0.74803149606299213" bottom="0.74803149606299213" header="0.31496062992125984" footer="0.31496062992125984"/>
  <pageSetup paperSize="9" scale="61" orientation="portrait"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"/>
  <sheetViews>
    <sheetView topLeftCell="A37" workbookViewId="0">
      <selection activeCell="D38" sqref="D38:F39"/>
    </sheetView>
  </sheetViews>
  <sheetFormatPr defaultRowHeight="15"/>
  <cols>
    <col min="1" max="1" width="5.85546875" customWidth="1"/>
    <col min="2" max="2" width="38.85546875" customWidth="1"/>
    <col min="4" max="4" width="13.5703125" customWidth="1"/>
    <col min="5" max="5" width="15" customWidth="1"/>
    <col min="6" max="6" width="15.42578125" customWidth="1"/>
  </cols>
  <sheetData>
    <row r="1" spans="1:12">
      <c r="D1" s="148" t="s">
        <v>44</v>
      </c>
      <c r="E1" s="148"/>
      <c r="F1" s="148"/>
    </row>
    <row r="2" spans="1:12" ht="39" customHeight="1">
      <c r="D2" s="149" t="s">
        <v>160</v>
      </c>
      <c r="E2" s="149"/>
      <c r="F2" s="149"/>
    </row>
    <row r="3" spans="1:12" ht="13.5" customHeight="1">
      <c r="A3" s="23"/>
      <c r="B3" s="23"/>
      <c r="C3" s="23"/>
      <c r="D3" s="23"/>
      <c r="E3" s="24"/>
      <c r="F3" s="24"/>
    </row>
    <row r="4" spans="1:12" ht="16.5" customHeight="1">
      <c r="A4" s="125" t="s">
        <v>161</v>
      </c>
      <c r="B4" s="125"/>
      <c r="C4" s="125"/>
      <c r="D4" s="125"/>
      <c r="E4" s="125"/>
      <c r="F4" s="125"/>
    </row>
    <row r="5" spans="1:12" ht="17.25" customHeight="1">
      <c r="A5" s="125" t="s">
        <v>11</v>
      </c>
      <c r="B5" s="125"/>
      <c r="C5" s="125"/>
      <c r="D5" s="125"/>
      <c r="E5" s="125"/>
      <c r="F5" s="125"/>
    </row>
    <row r="6" spans="1:12" ht="17.25" customHeight="1">
      <c r="A6" s="151" t="s">
        <v>45</v>
      </c>
      <c r="B6" s="151"/>
      <c r="C6" s="151"/>
      <c r="D6" s="151"/>
      <c r="E6" s="151"/>
      <c r="F6" s="151"/>
    </row>
    <row r="8" spans="1:12" ht="90" thickBot="1">
      <c r="A8" s="72" t="s">
        <v>0</v>
      </c>
      <c r="B8" s="72" t="s">
        <v>46</v>
      </c>
      <c r="C8" s="72" t="s">
        <v>47</v>
      </c>
      <c r="D8" s="72" t="s">
        <v>167</v>
      </c>
      <c r="E8" s="77" t="s">
        <v>168</v>
      </c>
      <c r="F8" s="72" t="s">
        <v>164</v>
      </c>
    </row>
    <row r="9" spans="1:12">
      <c r="A9" s="26" t="s">
        <v>48</v>
      </c>
      <c r="B9" s="27" t="s">
        <v>49</v>
      </c>
      <c r="C9" s="26" t="s">
        <v>50</v>
      </c>
      <c r="D9" s="63">
        <v>457</v>
      </c>
      <c r="E9" s="63">
        <v>457</v>
      </c>
      <c r="F9" s="28">
        <v>457</v>
      </c>
      <c r="H9" s="147"/>
      <c r="I9" s="147"/>
      <c r="J9" s="147"/>
      <c r="K9" s="147"/>
      <c r="L9" s="147"/>
    </row>
    <row r="10" spans="1:12" ht="63.75">
      <c r="A10" s="29" t="s">
        <v>51</v>
      </c>
      <c r="B10" s="30" t="s">
        <v>52</v>
      </c>
      <c r="C10" s="29" t="s">
        <v>50</v>
      </c>
      <c r="D10" s="35">
        <v>430.74658333333332</v>
      </c>
      <c r="E10" s="35">
        <v>430.49083333333334</v>
      </c>
      <c r="F10" s="31">
        <v>416.03958333333333</v>
      </c>
      <c r="H10" s="85"/>
    </row>
    <row r="11" spans="1:12" ht="15.75">
      <c r="A11" s="29" t="s">
        <v>53</v>
      </c>
      <c r="B11" s="30" t="s">
        <v>54</v>
      </c>
      <c r="C11" s="29" t="s">
        <v>55</v>
      </c>
      <c r="D11" s="35">
        <v>2046.7486099999999</v>
      </c>
      <c r="E11" s="35">
        <v>2411</v>
      </c>
      <c r="F11" s="31">
        <v>2879.0308</v>
      </c>
      <c r="H11" s="85"/>
    </row>
    <row r="12" spans="1:12" ht="15.75">
      <c r="A12" s="29" t="s">
        <v>56</v>
      </c>
      <c r="B12" s="30" t="s">
        <v>57</v>
      </c>
      <c r="C12" s="29" t="s">
        <v>55</v>
      </c>
      <c r="D12" s="35">
        <v>1954.3093899999999</v>
      </c>
      <c r="E12" s="35">
        <v>2311.37</v>
      </c>
      <c r="F12" s="31">
        <v>2631.5056049999998</v>
      </c>
      <c r="H12" s="85"/>
    </row>
    <row r="13" spans="1:12" ht="15.75">
      <c r="A13" s="29" t="s">
        <v>58</v>
      </c>
      <c r="B13" s="30" t="s">
        <v>59</v>
      </c>
      <c r="C13" s="29" t="s">
        <v>60</v>
      </c>
      <c r="D13" s="35">
        <v>1162.4860000000001</v>
      </c>
      <c r="E13" s="35">
        <v>1334.1410000000001</v>
      </c>
      <c r="F13" s="31">
        <v>1508.8880000000001</v>
      </c>
      <c r="H13" s="85"/>
    </row>
    <row r="14" spans="1:12">
      <c r="A14" s="29" t="s">
        <v>61</v>
      </c>
      <c r="B14" s="30" t="s">
        <v>62</v>
      </c>
      <c r="C14" s="29" t="s">
        <v>60</v>
      </c>
      <c r="D14" s="35">
        <v>1162.33977</v>
      </c>
      <c r="E14" s="35">
        <v>1333.491</v>
      </c>
      <c r="F14" s="31">
        <v>1505.2500000000002</v>
      </c>
    </row>
    <row r="15" spans="1:12" ht="21" customHeight="1">
      <c r="A15" s="32" t="s">
        <v>63</v>
      </c>
      <c r="B15" s="33" t="s">
        <v>64</v>
      </c>
      <c r="C15" s="32" t="s">
        <v>65</v>
      </c>
      <c r="D15" s="64">
        <f t="shared" ref="D15" si="0">SUM(D16:D18)</f>
        <v>5630.5080621199995</v>
      </c>
      <c r="E15" s="64">
        <f t="shared" ref="E15" si="1">SUM(E16:E18)</f>
        <v>2914.2507644576485</v>
      </c>
      <c r="F15" s="34">
        <f>SUM(F16:F18)</f>
        <v>4526.403764726052</v>
      </c>
    </row>
    <row r="16" spans="1:12">
      <c r="A16" s="29" t="s">
        <v>66</v>
      </c>
      <c r="B16" s="30" t="s">
        <v>67</v>
      </c>
      <c r="C16" s="29" t="s">
        <v>65</v>
      </c>
      <c r="D16" s="35">
        <v>1978.3382745899999</v>
      </c>
      <c r="E16" s="35">
        <v>1644.4949395018882</v>
      </c>
      <c r="F16" s="31">
        <v>2426.5299834635393</v>
      </c>
    </row>
    <row r="17" spans="1:6" ht="16.5" customHeight="1">
      <c r="A17" s="29" t="s">
        <v>68</v>
      </c>
      <c r="B17" s="30" t="s">
        <v>69</v>
      </c>
      <c r="C17" s="29" t="s">
        <v>65</v>
      </c>
      <c r="D17" s="35">
        <v>2591.3117444399991</v>
      </c>
      <c r="E17" s="35">
        <v>0</v>
      </c>
      <c r="F17" s="31">
        <v>0</v>
      </c>
    </row>
    <row r="18" spans="1:6" ht="27.75" customHeight="1">
      <c r="A18" s="29" t="s">
        <v>70</v>
      </c>
      <c r="B18" s="30" t="s">
        <v>71</v>
      </c>
      <c r="C18" s="29" t="s">
        <v>65</v>
      </c>
      <c r="D18" s="35">
        <v>1060.8580430899999</v>
      </c>
      <c r="E18" s="35">
        <v>1269.7558249557603</v>
      </c>
      <c r="F18" s="31">
        <v>2099.8737812625122</v>
      </c>
    </row>
    <row r="19" spans="1:6">
      <c r="A19" s="29" t="s">
        <v>72</v>
      </c>
      <c r="B19" s="30" t="s">
        <v>73</v>
      </c>
      <c r="C19" s="29" t="s">
        <v>65</v>
      </c>
      <c r="D19" s="35">
        <v>1579.588</v>
      </c>
      <c r="E19" s="35">
        <v>1642.005594011888</v>
      </c>
      <c r="F19" s="31"/>
    </row>
    <row r="20" spans="1:6" ht="25.5">
      <c r="A20" s="29"/>
      <c r="B20" s="30" t="s">
        <v>74</v>
      </c>
      <c r="C20" s="36" t="s">
        <v>75</v>
      </c>
      <c r="D20" s="65">
        <v>193.089</v>
      </c>
      <c r="E20" s="65">
        <v>199.8</v>
      </c>
      <c r="F20" s="38">
        <v>197.15199999999999</v>
      </c>
    </row>
    <row r="21" spans="1:6">
      <c r="A21" s="29" t="s">
        <v>76</v>
      </c>
      <c r="B21" s="30" t="s">
        <v>77</v>
      </c>
      <c r="C21" s="29" t="s">
        <v>65</v>
      </c>
      <c r="D21" s="35">
        <v>747.42700000000002</v>
      </c>
      <c r="E21" s="35">
        <v>760.89399458070125</v>
      </c>
      <c r="F21" s="31">
        <v>974.06173699228998</v>
      </c>
    </row>
    <row r="22" spans="1:6" ht="25.5">
      <c r="A22" s="29"/>
      <c r="B22" s="30" t="s">
        <v>78</v>
      </c>
      <c r="C22" s="36" t="s">
        <v>79</v>
      </c>
      <c r="D22" s="65">
        <v>153.999</v>
      </c>
      <c r="E22" s="65">
        <v>153.4</v>
      </c>
      <c r="F22" s="38">
        <v>154</v>
      </c>
    </row>
    <row r="23" spans="1:6" ht="51">
      <c r="A23" s="29"/>
      <c r="B23" s="30" t="s">
        <v>80</v>
      </c>
      <c r="C23" s="36"/>
      <c r="D23" s="40" t="s">
        <v>138</v>
      </c>
      <c r="E23" s="40" t="s">
        <v>166</v>
      </c>
      <c r="F23" s="39" t="s">
        <v>6</v>
      </c>
    </row>
    <row r="24" spans="1:6">
      <c r="A24" s="32" t="s">
        <v>81</v>
      </c>
      <c r="B24" s="33" t="s">
        <v>82</v>
      </c>
      <c r="C24" s="32" t="s">
        <v>65</v>
      </c>
      <c r="D24" s="64">
        <v>943.96100000000001</v>
      </c>
      <c r="E24" s="75" t="s">
        <v>6</v>
      </c>
      <c r="F24" s="41" t="s">
        <v>6</v>
      </c>
    </row>
    <row r="25" spans="1:6" ht="38.25">
      <c r="A25" s="32" t="s">
        <v>83</v>
      </c>
      <c r="B25" s="33" t="s">
        <v>84</v>
      </c>
      <c r="C25" s="29"/>
      <c r="D25" s="75"/>
      <c r="E25" s="75"/>
      <c r="F25" s="41"/>
    </row>
    <row r="26" spans="1:6">
      <c r="A26" s="29" t="s">
        <v>85</v>
      </c>
      <c r="B26" s="30" t="s">
        <v>86</v>
      </c>
      <c r="C26" s="29" t="s">
        <v>87</v>
      </c>
      <c r="D26" s="73">
        <v>112.8</v>
      </c>
      <c r="E26" s="75" t="s">
        <v>6</v>
      </c>
      <c r="F26" s="41" t="s">
        <v>6</v>
      </c>
    </row>
    <row r="27" spans="1:6" ht="25.5">
      <c r="A27" s="29" t="s">
        <v>88</v>
      </c>
      <c r="B27" s="30" t="s">
        <v>89</v>
      </c>
      <c r="C27" s="29" t="s">
        <v>90</v>
      </c>
      <c r="D27" s="35">
        <v>59.796631944444442</v>
      </c>
      <c r="E27" s="75" t="s">
        <v>6</v>
      </c>
      <c r="F27" s="41" t="s">
        <v>6</v>
      </c>
    </row>
    <row r="28" spans="1:6" ht="89.25">
      <c r="A28" s="29" t="s">
        <v>91</v>
      </c>
      <c r="B28" s="30" t="s">
        <v>92</v>
      </c>
      <c r="C28" s="29"/>
      <c r="D28" s="66" t="s">
        <v>135</v>
      </c>
      <c r="E28" s="40" t="s">
        <v>142</v>
      </c>
      <c r="F28" s="40" t="s">
        <v>142</v>
      </c>
    </row>
    <row r="29" spans="1:6">
      <c r="A29" s="32" t="s">
        <v>93</v>
      </c>
      <c r="B29" s="33" t="s">
        <v>94</v>
      </c>
      <c r="C29" s="32" t="s">
        <v>65</v>
      </c>
      <c r="D29" s="64">
        <f>SUM(D30:D32)</f>
        <v>3982.1540000000005</v>
      </c>
      <c r="E29" s="64">
        <f t="shared" ref="E29" si="2">SUM(E30:E32)</f>
        <v>2883.6216508694379</v>
      </c>
      <c r="F29" s="34">
        <f>SUM(F30:F32)</f>
        <v>4460.6011639069829</v>
      </c>
    </row>
    <row r="30" spans="1:6">
      <c r="A30" s="43" t="s">
        <v>95</v>
      </c>
      <c r="B30" s="44" t="s">
        <v>96</v>
      </c>
      <c r="C30" s="29" t="s">
        <v>65</v>
      </c>
      <c r="D30" s="35">
        <v>1581.752</v>
      </c>
      <c r="E30" s="35">
        <v>1644.4949395018882</v>
      </c>
      <c r="F30" s="31">
        <v>2426.5299834635393</v>
      </c>
    </row>
    <row r="31" spans="1:6">
      <c r="A31" s="43" t="s">
        <v>97</v>
      </c>
      <c r="B31" s="30" t="s">
        <v>98</v>
      </c>
      <c r="C31" s="29" t="s">
        <v>65</v>
      </c>
      <c r="D31" s="35">
        <v>1293.1020000000001</v>
      </c>
      <c r="E31" s="35">
        <v>0</v>
      </c>
      <c r="F31" s="31">
        <v>0</v>
      </c>
    </row>
    <row r="32" spans="1:6" ht="25.5">
      <c r="A32" s="43" t="s">
        <v>99</v>
      </c>
      <c r="B32" s="30" t="s">
        <v>100</v>
      </c>
      <c r="C32" s="29" t="s">
        <v>65</v>
      </c>
      <c r="D32" s="35">
        <v>1107.3</v>
      </c>
      <c r="E32" s="35">
        <v>1239.1267113675494</v>
      </c>
      <c r="F32" s="31">
        <v>2034.0711804434436</v>
      </c>
    </row>
    <row r="33" spans="1:6" ht="25.5">
      <c r="A33" s="45" t="s">
        <v>101</v>
      </c>
      <c r="B33" s="33" t="s">
        <v>102</v>
      </c>
      <c r="C33" s="32" t="s">
        <v>65</v>
      </c>
      <c r="D33" s="75" t="s">
        <v>6</v>
      </c>
      <c r="E33" s="75" t="s">
        <v>6</v>
      </c>
      <c r="F33" s="41" t="s">
        <v>6</v>
      </c>
    </row>
    <row r="34" spans="1:6">
      <c r="A34" s="43" t="s">
        <v>103</v>
      </c>
      <c r="B34" s="46" t="s">
        <v>104</v>
      </c>
      <c r="C34" s="29" t="s">
        <v>65</v>
      </c>
      <c r="D34" s="75" t="s">
        <v>6</v>
      </c>
      <c r="E34" s="75" t="s">
        <v>6</v>
      </c>
      <c r="F34" s="41" t="s">
        <v>6</v>
      </c>
    </row>
    <row r="35" spans="1:6">
      <c r="A35" s="43" t="s">
        <v>105</v>
      </c>
      <c r="B35" s="46" t="s">
        <v>106</v>
      </c>
      <c r="C35" s="29" t="s">
        <v>65</v>
      </c>
      <c r="D35" s="75" t="s">
        <v>6</v>
      </c>
      <c r="E35" s="75" t="s">
        <v>6</v>
      </c>
      <c r="F35" s="41" t="s">
        <v>6</v>
      </c>
    </row>
    <row r="36" spans="1:6" ht="25.5">
      <c r="A36" s="32" t="s">
        <v>107</v>
      </c>
      <c r="B36" s="33" t="s">
        <v>108</v>
      </c>
      <c r="C36" s="32" t="s">
        <v>65</v>
      </c>
      <c r="D36" s="64">
        <f>SUM(D38:D39)</f>
        <v>325.61482632309981</v>
      </c>
      <c r="E36" s="64">
        <f>SUM(E38:E39)</f>
        <v>30.629113588210807</v>
      </c>
      <c r="F36" s="34">
        <f>SUM(F37:F39)</f>
        <v>65.802600819068502</v>
      </c>
    </row>
    <row r="37" spans="1:6">
      <c r="A37" s="29" t="s">
        <v>109</v>
      </c>
      <c r="B37" s="44" t="s">
        <v>96</v>
      </c>
      <c r="C37" s="29" t="s">
        <v>65</v>
      </c>
      <c r="D37" s="35" t="s">
        <v>6</v>
      </c>
      <c r="E37" s="35" t="s">
        <v>6</v>
      </c>
      <c r="F37" s="31" t="s">
        <v>6</v>
      </c>
    </row>
    <row r="38" spans="1:6">
      <c r="A38" s="29" t="s">
        <v>110</v>
      </c>
      <c r="B38" s="30" t="s">
        <v>98</v>
      </c>
      <c r="C38" s="29" t="s">
        <v>65</v>
      </c>
      <c r="D38" s="35">
        <v>320.06580972233252</v>
      </c>
      <c r="E38" s="35" t="s">
        <v>6</v>
      </c>
      <c r="F38" s="31" t="s">
        <v>6</v>
      </c>
    </row>
    <row r="39" spans="1:6" ht="25.5">
      <c r="A39" s="29" t="s">
        <v>111</v>
      </c>
      <c r="B39" s="30" t="s">
        <v>100</v>
      </c>
      <c r="C39" s="29" t="s">
        <v>65</v>
      </c>
      <c r="D39" s="35">
        <v>5.5490166007672981</v>
      </c>
      <c r="E39" s="35">
        <v>30.629113588210807</v>
      </c>
      <c r="F39" s="31">
        <v>65.802600819068502</v>
      </c>
    </row>
    <row r="40" spans="1:6" ht="25.5">
      <c r="A40" s="32" t="s">
        <v>112</v>
      </c>
      <c r="B40" s="33" t="s">
        <v>113</v>
      </c>
      <c r="C40" s="32" t="s">
        <v>65</v>
      </c>
      <c r="D40" s="75" t="s">
        <v>6</v>
      </c>
      <c r="E40" s="75" t="s">
        <v>6</v>
      </c>
      <c r="F40" s="41" t="s">
        <v>6</v>
      </c>
    </row>
    <row r="41" spans="1:6">
      <c r="A41" s="29" t="s">
        <v>114</v>
      </c>
      <c r="B41" s="44" t="s">
        <v>96</v>
      </c>
      <c r="C41" s="29" t="s">
        <v>65</v>
      </c>
      <c r="D41" s="75" t="s">
        <v>6</v>
      </c>
      <c r="E41" s="75" t="s">
        <v>6</v>
      </c>
      <c r="F41" s="41" t="s">
        <v>6</v>
      </c>
    </row>
    <row r="42" spans="1:6">
      <c r="A42" s="29" t="s">
        <v>115</v>
      </c>
      <c r="B42" s="30" t="s">
        <v>98</v>
      </c>
      <c r="C42" s="29" t="s">
        <v>65</v>
      </c>
      <c r="D42" s="75" t="s">
        <v>6</v>
      </c>
      <c r="E42" s="75" t="s">
        <v>6</v>
      </c>
      <c r="F42" s="41" t="s">
        <v>6</v>
      </c>
    </row>
    <row r="43" spans="1:6" ht="25.5">
      <c r="A43" s="29" t="s">
        <v>116</v>
      </c>
      <c r="B43" s="30" t="s">
        <v>100</v>
      </c>
      <c r="C43" s="29" t="s">
        <v>65</v>
      </c>
      <c r="D43" s="75" t="s">
        <v>6</v>
      </c>
      <c r="E43" s="75" t="s">
        <v>6</v>
      </c>
      <c r="F43" s="41" t="s">
        <v>6</v>
      </c>
    </row>
    <row r="44" spans="1:6">
      <c r="A44" s="32" t="s">
        <v>117</v>
      </c>
      <c r="B44" s="33" t="s">
        <v>118</v>
      </c>
      <c r="C44" s="32" t="s">
        <v>65</v>
      </c>
      <c r="D44" s="64">
        <f t="shared" ref="D44:F44" si="3">D15-D29-D36</f>
        <v>1322.7392357968993</v>
      </c>
      <c r="E44" s="64">
        <f t="shared" si="3"/>
        <v>-1.4921397450962104E-13</v>
      </c>
      <c r="F44" s="34">
        <f t="shared" si="3"/>
        <v>5.8264504332328215E-13</v>
      </c>
    </row>
    <row r="45" spans="1:6" ht="38.25">
      <c r="A45" s="48" t="s">
        <v>119</v>
      </c>
      <c r="B45" s="33" t="s">
        <v>120</v>
      </c>
      <c r="C45" s="49" t="s">
        <v>121</v>
      </c>
      <c r="D45" s="70">
        <f>D44/D15*100</f>
        <v>23.492360213384746</v>
      </c>
      <c r="E45" s="70">
        <f t="shared" ref="E45:F45" si="4">E44/E15*100</f>
        <v>-5.1201487644591984E-15</v>
      </c>
      <c r="F45" s="62">
        <f t="shared" si="4"/>
        <v>1.2872140304048751E-14</v>
      </c>
    </row>
    <row r="46" spans="1:6" ht="77.25" customHeight="1">
      <c r="A46" s="153" t="s">
        <v>122</v>
      </c>
      <c r="B46" s="155" t="s">
        <v>123</v>
      </c>
      <c r="C46" s="156"/>
      <c r="D46" s="152" t="s">
        <v>141</v>
      </c>
      <c r="E46" s="152"/>
      <c r="F46" s="152"/>
    </row>
    <row r="47" spans="1:6" ht="19.5" customHeight="1">
      <c r="A47" s="154"/>
      <c r="B47" s="155"/>
      <c r="C47" s="156"/>
      <c r="D47" s="157" t="s">
        <v>140</v>
      </c>
      <c r="E47" s="152"/>
      <c r="F47" s="152"/>
    </row>
    <row r="48" spans="1:6" ht="16.5" customHeight="1">
      <c r="A48" s="56"/>
      <c r="B48" s="82"/>
      <c r="C48" s="58"/>
      <c r="D48" s="83"/>
      <c r="E48" s="83"/>
      <c r="F48" s="83"/>
    </row>
    <row r="49" spans="1:6">
      <c r="A49" s="51"/>
      <c r="B49" s="52" t="s">
        <v>130</v>
      </c>
    </row>
    <row r="50" spans="1:6" ht="30" customHeight="1">
      <c r="A50" s="53" t="s">
        <v>125</v>
      </c>
      <c r="B50" s="149" t="s">
        <v>126</v>
      </c>
      <c r="C50" s="149"/>
      <c r="D50" s="149"/>
      <c r="E50" s="149"/>
      <c r="F50" s="149"/>
    </row>
    <row r="51" spans="1:6">
      <c r="A51" s="51"/>
      <c r="B51" s="51"/>
    </row>
    <row r="52" spans="1:6">
      <c r="A52" s="51"/>
      <c r="B52" s="51"/>
    </row>
    <row r="53" spans="1:6">
      <c r="A53" s="51"/>
      <c r="B53" s="51"/>
    </row>
  </sheetData>
  <mergeCells count="12">
    <mergeCell ref="H9:L9"/>
    <mergeCell ref="D1:F1"/>
    <mergeCell ref="D2:F2"/>
    <mergeCell ref="B50:F50"/>
    <mergeCell ref="A4:F4"/>
    <mergeCell ref="A5:F5"/>
    <mergeCell ref="A6:F6"/>
    <mergeCell ref="D46:F46"/>
    <mergeCell ref="A46:A47"/>
    <mergeCell ref="B46:B47"/>
    <mergeCell ref="C46:C47"/>
    <mergeCell ref="D47:F47"/>
  </mergeCells>
  <hyperlinks>
    <hyperlink ref="D47" r:id="rId1"/>
  </hyperlinks>
  <printOptions horizontalCentered="1"/>
  <pageMargins left="0.70866141732283472" right="0.51181102362204722" top="0.74803149606299213" bottom="0.74803149606299213" header="0.31496062992125984" footer="0.31496062992125984"/>
  <pageSetup paperSize="9" scale="61" orientation="portrait"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"/>
  <sheetViews>
    <sheetView topLeftCell="A34" workbookViewId="0">
      <selection activeCell="D38" sqref="D38"/>
    </sheetView>
  </sheetViews>
  <sheetFormatPr defaultRowHeight="15"/>
  <cols>
    <col min="1" max="1" width="5.85546875" customWidth="1"/>
    <col min="2" max="2" width="38.85546875" customWidth="1"/>
    <col min="4" max="4" width="16.28515625" customWidth="1"/>
    <col min="5" max="5" width="14" customWidth="1"/>
    <col min="6" max="6" width="15.42578125" customWidth="1"/>
  </cols>
  <sheetData>
    <row r="1" spans="1:8">
      <c r="D1" s="148" t="s">
        <v>44</v>
      </c>
      <c r="E1" s="148"/>
      <c r="F1" s="148"/>
    </row>
    <row r="2" spans="1:8" ht="40.5" customHeight="1">
      <c r="D2" s="149" t="s">
        <v>160</v>
      </c>
      <c r="E2" s="149"/>
      <c r="F2" s="149"/>
    </row>
    <row r="3" spans="1:8" ht="13.5" customHeight="1">
      <c r="A3" s="23"/>
      <c r="B3" s="23"/>
      <c r="C3" s="23"/>
      <c r="D3" s="23"/>
      <c r="E3" s="24"/>
      <c r="F3" s="24"/>
    </row>
    <row r="4" spans="1:8" ht="16.5" customHeight="1">
      <c r="A4" s="125" t="s">
        <v>161</v>
      </c>
      <c r="B4" s="125"/>
      <c r="C4" s="125"/>
      <c r="D4" s="125"/>
      <c r="E4" s="125"/>
      <c r="F4" s="125"/>
    </row>
    <row r="5" spans="1:8" ht="17.25" customHeight="1">
      <c r="A5" s="125" t="s">
        <v>134</v>
      </c>
      <c r="B5" s="125"/>
      <c r="C5" s="125"/>
      <c r="D5" s="125"/>
      <c r="E5" s="125"/>
      <c r="F5" s="125"/>
    </row>
    <row r="6" spans="1:8" ht="17.25" customHeight="1">
      <c r="A6" s="125" t="s">
        <v>129</v>
      </c>
      <c r="B6" s="125"/>
      <c r="C6" s="125"/>
      <c r="D6" s="125"/>
      <c r="E6" s="125"/>
      <c r="F6" s="125"/>
      <c r="G6" s="69"/>
      <c r="H6" s="69"/>
    </row>
    <row r="8" spans="1:8" ht="77.25" thickBot="1">
      <c r="A8" s="72" t="s">
        <v>0</v>
      </c>
      <c r="B8" s="72" t="s">
        <v>46</v>
      </c>
      <c r="C8" s="72" t="s">
        <v>47</v>
      </c>
      <c r="D8" s="77" t="s">
        <v>167</v>
      </c>
      <c r="E8" s="77" t="s">
        <v>168</v>
      </c>
      <c r="F8" s="72" t="s">
        <v>164</v>
      </c>
    </row>
    <row r="9" spans="1:8">
      <c r="A9" s="26" t="s">
        <v>48</v>
      </c>
      <c r="B9" s="27" t="s">
        <v>49</v>
      </c>
      <c r="C9" s="26" t="s">
        <v>50</v>
      </c>
      <c r="D9" s="63">
        <v>86</v>
      </c>
      <c r="E9" s="63">
        <v>86</v>
      </c>
      <c r="F9" s="28">
        <v>86</v>
      </c>
    </row>
    <row r="10" spans="1:8" ht="63.75">
      <c r="A10" s="29" t="s">
        <v>51</v>
      </c>
      <c r="B10" s="30" t="s">
        <v>52</v>
      </c>
      <c r="C10" s="29" t="s">
        <v>50</v>
      </c>
      <c r="D10" s="35">
        <v>51.255416666666662</v>
      </c>
      <c r="E10" s="35">
        <v>51.273333333333333</v>
      </c>
      <c r="F10" s="31">
        <v>51.29516666666666</v>
      </c>
    </row>
    <row r="11" spans="1:8">
      <c r="A11" s="29" t="s">
        <v>53</v>
      </c>
      <c r="B11" s="30" t="s">
        <v>54</v>
      </c>
      <c r="C11" s="29" t="s">
        <v>55</v>
      </c>
      <c r="D11" s="35">
        <v>415.12814900000001</v>
      </c>
      <c r="E11" s="35">
        <v>366</v>
      </c>
      <c r="F11" s="31">
        <v>354.541</v>
      </c>
    </row>
    <row r="12" spans="1:8">
      <c r="A12" s="29" t="s">
        <v>56</v>
      </c>
      <c r="B12" s="30" t="s">
        <v>57</v>
      </c>
      <c r="C12" s="29" t="s">
        <v>55</v>
      </c>
      <c r="D12" s="35">
        <v>404.88637399999999</v>
      </c>
      <c r="E12" s="35">
        <v>356.524</v>
      </c>
      <c r="F12" s="31">
        <v>345.00032399999992</v>
      </c>
    </row>
    <row r="13" spans="1:8">
      <c r="A13" s="29" t="s">
        <v>58</v>
      </c>
      <c r="B13" s="30" t="s">
        <v>59</v>
      </c>
      <c r="C13" s="29" t="s">
        <v>60</v>
      </c>
      <c r="D13" s="35" t="s">
        <v>6</v>
      </c>
      <c r="E13" s="35" t="s">
        <v>6</v>
      </c>
      <c r="F13" s="31" t="s">
        <v>6</v>
      </c>
    </row>
    <row r="14" spans="1:8">
      <c r="A14" s="29" t="s">
        <v>61</v>
      </c>
      <c r="B14" s="30" t="s">
        <v>62</v>
      </c>
      <c r="C14" s="29" t="s">
        <v>60</v>
      </c>
      <c r="D14" s="35" t="s">
        <v>6</v>
      </c>
      <c r="E14" s="35" t="s">
        <v>6</v>
      </c>
      <c r="F14" s="31" t="s">
        <v>6</v>
      </c>
    </row>
    <row r="15" spans="1:8" ht="21" customHeight="1">
      <c r="A15" s="32" t="s">
        <v>63</v>
      </c>
      <c r="B15" s="33" t="s">
        <v>64</v>
      </c>
      <c r="C15" s="32" t="s">
        <v>65</v>
      </c>
      <c r="D15" s="64">
        <f t="shared" ref="D15" si="0">SUM(D16:D17)</f>
        <v>452.90313336999998</v>
      </c>
      <c r="E15" s="64">
        <f t="shared" ref="E15" si="1">SUM(E16:E17)</f>
        <v>123.94896916414632</v>
      </c>
      <c r="F15" s="34">
        <f>SUM(F16:F17)</f>
        <v>130.28210291503854</v>
      </c>
    </row>
    <row r="16" spans="1:8">
      <c r="A16" s="29" t="s">
        <v>66</v>
      </c>
      <c r="B16" s="30" t="s">
        <v>67</v>
      </c>
      <c r="C16" s="29" t="s">
        <v>65</v>
      </c>
      <c r="D16" s="35">
        <v>376.43910381000001</v>
      </c>
      <c r="E16" s="35">
        <v>7.1311306614878927</v>
      </c>
      <c r="F16" s="31">
        <v>7.7403521196289908</v>
      </c>
    </row>
    <row r="17" spans="1:6" ht="16.5" customHeight="1">
      <c r="A17" s="29" t="s">
        <v>68</v>
      </c>
      <c r="B17" s="30" t="s">
        <v>69</v>
      </c>
      <c r="C17" s="29" t="s">
        <v>65</v>
      </c>
      <c r="D17" s="35">
        <v>76.464029559999986</v>
      </c>
      <c r="E17" s="35">
        <v>116.81783850265843</v>
      </c>
      <c r="F17" s="31">
        <v>122.54175079540956</v>
      </c>
    </row>
    <row r="18" spans="1:6" ht="25.5">
      <c r="A18" s="29" t="s">
        <v>70</v>
      </c>
      <c r="B18" s="30" t="s">
        <v>71</v>
      </c>
      <c r="C18" s="29" t="s">
        <v>65</v>
      </c>
      <c r="D18" s="74" t="s">
        <v>6</v>
      </c>
      <c r="E18" s="74" t="s">
        <v>6</v>
      </c>
      <c r="F18" s="39" t="s">
        <v>6</v>
      </c>
    </row>
    <row r="19" spans="1:6">
      <c r="A19" s="29" t="s">
        <v>72</v>
      </c>
      <c r="B19" s="30" t="s">
        <v>73</v>
      </c>
      <c r="C19" s="29" t="s">
        <v>65</v>
      </c>
      <c r="D19" s="74" t="s">
        <v>6</v>
      </c>
      <c r="E19" s="74" t="s">
        <v>6</v>
      </c>
      <c r="F19" s="39" t="s">
        <v>6</v>
      </c>
    </row>
    <row r="20" spans="1:6" ht="25.5">
      <c r="A20" s="29"/>
      <c r="B20" s="30" t="s">
        <v>74</v>
      </c>
      <c r="C20" s="36" t="s">
        <v>75</v>
      </c>
      <c r="D20" s="74" t="s">
        <v>6</v>
      </c>
      <c r="E20" s="74" t="s">
        <v>6</v>
      </c>
      <c r="F20" s="39" t="s">
        <v>6</v>
      </c>
    </row>
    <row r="21" spans="1:6">
      <c r="A21" s="29" t="s">
        <v>76</v>
      </c>
      <c r="B21" s="30" t="s">
        <v>77</v>
      </c>
      <c r="C21" s="29" t="s">
        <v>65</v>
      </c>
      <c r="D21" s="74" t="s">
        <v>6</v>
      </c>
      <c r="E21" s="74" t="s">
        <v>6</v>
      </c>
      <c r="F21" s="39" t="s">
        <v>6</v>
      </c>
    </row>
    <row r="22" spans="1:6" ht="25.5">
      <c r="A22" s="29"/>
      <c r="B22" s="30" t="s">
        <v>78</v>
      </c>
      <c r="C22" s="36" t="s">
        <v>79</v>
      </c>
      <c r="D22" s="74" t="s">
        <v>6</v>
      </c>
      <c r="E22" s="74" t="s">
        <v>6</v>
      </c>
      <c r="F22" s="39" t="s">
        <v>6</v>
      </c>
    </row>
    <row r="23" spans="1:6" ht="25.5">
      <c r="A23" s="29"/>
      <c r="B23" s="30" t="s">
        <v>80</v>
      </c>
      <c r="C23" s="36"/>
      <c r="D23" s="74" t="s">
        <v>6</v>
      </c>
      <c r="E23" s="74" t="s">
        <v>6</v>
      </c>
      <c r="F23" s="39" t="s">
        <v>6</v>
      </c>
    </row>
    <row r="24" spans="1:6">
      <c r="A24" s="32" t="s">
        <v>81</v>
      </c>
      <c r="B24" s="33" t="s">
        <v>82</v>
      </c>
      <c r="C24" s="32" t="s">
        <v>65</v>
      </c>
      <c r="D24" s="64">
        <v>42.196692260000013</v>
      </c>
      <c r="E24" s="75" t="s">
        <v>6</v>
      </c>
      <c r="F24" s="41" t="s">
        <v>6</v>
      </c>
    </row>
    <row r="25" spans="1:6" ht="38.25">
      <c r="A25" s="32" t="s">
        <v>83</v>
      </c>
      <c r="B25" s="33" t="s">
        <v>84</v>
      </c>
      <c r="C25" s="29"/>
      <c r="D25" s="75"/>
      <c r="E25" s="75"/>
      <c r="F25" s="41"/>
    </row>
    <row r="26" spans="1:6">
      <c r="A26" s="29" t="s">
        <v>85</v>
      </c>
      <c r="B26" s="30" t="s">
        <v>86</v>
      </c>
      <c r="C26" s="29" t="s">
        <v>87</v>
      </c>
      <c r="D26" s="73">
        <v>37</v>
      </c>
      <c r="E26" s="75" t="s">
        <v>6</v>
      </c>
      <c r="F26" s="41" t="s">
        <v>6</v>
      </c>
    </row>
    <row r="27" spans="1:6" ht="25.5">
      <c r="A27" s="29" t="s">
        <v>88</v>
      </c>
      <c r="B27" s="30" t="s">
        <v>89</v>
      </c>
      <c r="C27" s="29" t="s">
        <v>90</v>
      </c>
      <c r="D27" s="35">
        <v>38.307554054054052</v>
      </c>
      <c r="E27" s="75" t="s">
        <v>6</v>
      </c>
      <c r="F27" s="41" t="s">
        <v>6</v>
      </c>
    </row>
    <row r="28" spans="1:6" ht="89.25">
      <c r="A28" s="29" t="s">
        <v>91</v>
      </c>
      <c r="B28" s="30" t="s">
        <v>92</v>
      </c>
      <c r="C28" s="29"/>
      <c r="D28" s="66" t="s">
        <v>135</v>
      </c>
      <c r="E28" s="40" t="s">
        <v>142</v>
      </c>
      <c r="F28" s="40" t="s">
        <v>142</v>
      </c>
    </row>
    <row r="29" spans="1:6">
      <c r="A29" s="32" t="s">
        <v>93</v>
      </c>
      <c r="B29" s="33" t="s">
        <v>94</v>
      </c>
      <c r="C29" s="32" t="s">
        <v>65</v>
      </c>
      <c r="D29" s="64">
        <f>SUM(D30:D31)</f>
        <v>109.21934888999998</v>
      </c>
      <c r="E29" s="64">
        <f t="shared" ref="E29" si="2">SUM(E30:E31)</f>
        <v>123.94896916414632</v>
      </c>
      <c r="F29" s="34">
        <f>SUM(F30:F31)</f>
        <v>130.28210291503854</v>
      </c>
    </row>
    <row r="30" spans="1:6">
      <c r="A30" s="43" t="s">
        <v>95</v>
      </c>
      <c r="B30" s="44" t="s">
        <v>96</v>
      </c>
      <c r="C30" s="29" t="s">
        <v>65</v>
      </c>
      <c r="D30" s="35">
        <v>6.8259633432439992</v>
      </c>
      <c r="E30" s="35">
        <v>7.1311306614878927</v>
      </c>
      <c r="F30" s="31">
        <v>7.7403521196289908</v>
      </c>
    </row>
    <row r="31" spans="1:6">
      <c r="A31" s="43" t="s">
        <v>97</v>
      </c>
      <c r="B31" s="30" t="s">
        <v>98</v>
      </c>
      <c r="C31" s="29" t="s">
        <v>65</v>
      </c>
      <c r="D31" s="35">
        <v>102.39338554675598</v>
      </c>
      <c r="E31" s="35">
        <v>116.81783850265843</v>
      </c>
      <c r="F31" s="31">
        <v>122.54175079540956</v>
      </c>
    </row>
    <row r="32" spans="1:6" ht="25.5">
      <c r="A32" s="43" t="s">
        <v>99</v>
      </c>
      <c r="B32" s="30" t="s">
        <v>100</v>
      </c>
      <c r="C32" s="29" t="s">
        <v>65</v>
      </c>
      <c r="D32" s="75" t="s">
        <v>6</v>
      </c>
      <c r="E32" s="75" t="s">
        <v>6</v>
      </c>
      <c r="F32" s="41" t="s">
        <v>6</v>
      </c>
    </row>
    <row r="33" spans="1:6" ht="25.5">
      <c r="A33" s="45" t="s">
        <v>101</v>
      </c>
      <c r="B33" s="33" t="s">
        <v>102</v>
      </c>
      <c r="C33" s="32" t="s">
        <v>65</v>
      </c>
      <c r="D33" s="75" t="s">
        <v>6</v>
      </c>
      <c r="E33" s="75" t="s">
        <v>6</v>
      </c>
      <c r="F33" s="41" t="s">
        <v>6</v>
      </c>
    </row>
    <row r="34" spans="1:6">
      <c r="A34" s="43" t="s">
        <v>103</v>
      </c>
      <c r="B34" s="46" t="s">
        <v>104</v>
      </c>
      <c r="C34" s="29" t="s">
        <v>65</v>
      </c>
      <c r="D34" s="75" t="s">
        <v>6</v>
      </c>
      <c r="E34" s="75" t="s">
        <v>6</v>
      </c>
      <c r="F34" s="41" t="s">
        <v>6</v>
      </c>
    </row>
    <row r="35" spans="1:6">
      <c r="A35" s="43" t="s">
        <v>105</v>
      </c>
      <c r="B35" s="46" t="s">
        <v>106</v>
      </c>
      <c r="C35" s="29" t="s">
        <v>65</v>
      </c>
      <c r="D35" s="75" t="s">
        <v>6</v>
      </c>
      <c r="E35" s="75" t="s">
        <v>6</v>
      </c>
      <c r="F35" s="41" t="s">
        <v>6</v>
      </c>
    </row>
    <row r="36" spans="1:6" ht="25.5">
      <c r="A36" s="32" t="s">
        <v>107</v>
      </c>
      <c r="B36" s="33" t="s">
        <v>108</v>
      </c>
      <c r="C36" s="32" t="s">
        <v>65</v>
      </c>
      <c r="D36" s="64">
        <f>SUM(D37:D39)</f>
        <v>14.814553401773965</v>
      </c>
      <c r="E36" s="75" t="s">
        <v>6</v>
      </c>
      <c r="F36" s="41" t="s">
        <v>6</v>
      </c>
    </row>
    <row r="37" spans="1:6">
      <c r="A37" s="29" t="s">
        <v>109</v>
      </c>
      <c r="B37" s="44" t="s">
        <v>96</v>
      </c>
      <c r="C37" s="29" t="s">
        <v>65</v>
      </c>
      <c r="D37" s="75" t="s">
        <v>6</v>
      </c>
      <c r="E37" s="75" t="s">
        <v>6</v>
      </c>
      <c r="F37" s="41" t="s">
        <v>6</v>
      </c>
    </row>
    <row r="38" spans="1:6">
      <c r="A38" s="29" t="s">
        <v>110</v>
      </c>
      <c r="B38" s="30" t="s">
        <v>98</v>
      </c>
      <c r="C38" s="29" t="s">
        <v>65</v>
      </c>
      <c r="D38" s="35">
        <v>14.814553401773965</v>
      </c>
      <c r="E38" s="75" t="s">
        <v>6</v>
      </c>
      <c r="F38" s="41" t="s">
        <v>6</v>
      </c>
    </row>
    <row r="39" spans="1:6" ht="25.5">
      <c r="A39" s="29" t="s">
        <v>111</v>
      </c>
      <c r="B39" s="30" t="s">
        <v>100</v>
      </c>
      <c r="C39" s="29" t="s">
        <v>65</v>
      </c>
      <c r="D39" s="75" t="s">
        <v>6</v>
      </c>
      <c r="E39" s="75" t="s">
        <v>6</v>
      </c>
      <c r="F39" s="41" t="s">
        <v>6</v>
      </c>
    </row>
    <row r="40" spans="1:6" ht="25.5">
      <c r="A40" s="32" t="s">
        <v>112</v>
      </c>
      <c r="B40" s="33" t="s">
        <v>113</v>
      </c>
      <c r="C40" s="32" t="s">
        <v>65</v>
      </c>
      <c r="D40" s="75" t="s">
        <v>6</v>
      </c>
      <c r="E40" s="75" t="s">
        <v>6</v>
      </c>
      <c r="F40" s="41" t="s">
        <v>6</v>
      </c>
    </row>
    <row r="41" spans="1:6">
      <c r="A41" s="29" t="s">
        <v>114</v>
      </c>
      <c r="B41" s="44" t="s">
        <v>96</v>
      </c>
      <c r="C41" s="29" t="s">
        <v>65</v>
      </c>
      <c r="D41" s="75" t="s">
        <v>6</v>
      </c>
      <c r="E41" s="75" t="s">
        <v>6</v>
      </c>
      <c r="F41" s="41" t="s">
        <v>6</v>
      </c>
    </row>
    <row r="42" spans="1:6">
      <c r="A42" s="29" t="s">
        <v>115</v>
      </c>
      <c r="B42" s="30" t="s">
        <v>98</v>
      </c>
      <c r="C42" s="29" t="s">
        <v>65</v>
      </c>
      <c r="D42" s="75" t="s">
        <v>6</v>
      </c>
      <c r="E42" s="75" t="s">
        <v>6</v>
      </c>
      <c r="F42" s="41" t="s">
        <v>6</v>
      </c>
    </row>
    <row r="43" spans="1:6" ht="25.5">
      <c r="A43" s="29" t="s">
        <v>116</v>
      </c>
      <c r="B43" s="30" t="s">
        <v>100</v>
      </c>
      <c r="C43" s="29" t="s">
        <v>65</v>
      </c>
      <c r="D43" s="75" t="s">
        <v>6</v>
      </c>
      <c r="E43" s="75" t="s">
        <v>6</v>
      </c>
      <c r="F43" s="41" t="s">
        <v>6</v>
      </c>
    </row>
    <row r="44" spans="1:6">
      <c r="A44" s="32" t="s">
        <v>117</v>
      </c>
      <c r="B44" s="33" t="s">
        <v>118</v>
      </c>
      <c r="C44" s="32" t="s">
        <v>65</v>
      </c>
      <c r="D44" s="64">
        <f>D15-D29-D36</f>
        <v>328.86923107822599</v>
      </c>
      <c r="E44" s="64">
        <f>E15-E29</f>
        <v>0</v>
      </c>
      <c r="F44" s="34">
        <f>F15-F29</f>
        <v>0</v>
      </c>
    </row>
    <row r="45" spans="1:6" ht="38.25">
      <c r="A45" s="48" t="s">
        <v>119</v>
      </c>
      <c r="B45" s="33" t="s">
        <v>120</v>
      </c>
      <c r="C45" s="49" t="s">
        <v>121</v>
      </c>
      <c r="D45" s="70">
        <f>D44/D15*100</f>
        <v>72.613591482829449</v>
      </c>
      <c r="E45" s="70">
        <f t="shared" ref="E45" si="3">E44/E15*100</f>
        <v>0</v>
      </c>
      <c r="F45" s="62">
        <v>0</v>
      </c>
    </row>
    <row r="46" spans="1:6" ht="63.75">
      <c r="A46" s="48" t="s">
        <v>122</v>
      </c>
      <c r="B46" s="68" t="s">
        <v>123</v>
      </c>
      <c r="C46" s="67"/>
      <c r="D46" s="81" t="s">
        <v>6</v>
      </c>
      <c r="E46" s="81" t="s">
        <v>6</v>
      </c>
      <c r="F46" s="81" t="s">
        <v>6</v>
      </c>
    </row>
    <row r="48" spans="1:6">
      <c r="A48" s="51"/>
      <c r="B48" s="52" t="s">
        <v>130</v>
      </c>
    </row>
    <row r="49" spans="1:6" ht="30" customHeight="1">
      <c r="A49" s="53" t="s">
        <v>125</v>
      </c>
      <c r="B49" s="149" t="s">
        <v>126</v>
      </c>
      <c r="C49" s="149"/>
      <c r="D49" s="149"/>
      <c r="E49" s="149"/>
      <c r="F49" s="149"/>
    </row>
    <row r="50" spans="1:6">
      <c r="A50" s="51"/>
      <c r="B50" s="51"/>
    </row>
    <row r="51" spans="1:6">
      <c r="A51" s="51"/>
      <c r="B51" s="51"/>
    </row>
    <row r="52" spans="1:6">
      <c r="A52" s="51"/>
      <c r="B52" s="51"/>
    </row>
  </sheetData>
  <mergeCells count="6">
    <mergeCell ref="D1:F1"/>
    <mergeCell ref="D2:F2"/>
    <mergeCell ref="B49:F49"/>
    <mergeCell ref="A4:F4"/>
    <mergeCell ref="A5:F5"/>
    <mergeCell ref="A6:F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5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topLeftCell="A7" workbookViewId="0">
      <selection activeCell="D38" sqref="D38"/>
    </sheetView>
  </sheetViews>
  <sheetFormatPr defaultRowHeight="15"/>
  <cols>
    <col min="1" max="1" width="5.85546875" customWidth="1"/>
    <col min="2" max="2" width="38.85546875" customWidth="1"/>
    <col min="4" max="4" width="17.140625" customWidth="1"/>
    <col min="5" max="5" width="15" customWidth="1"/>
    <col min="6" max="6" width="15.42578125" customWidth="1"/>
  </cols>
  <sheetData>
    <row r="1" spans="1:6">
      <c r="D1" s="148" t="s">
        <v>44</v>
      </c>
      <c r="E1" s="148"/>
      <c r="F1" s="148"/>
    </row>
    <row r="2" spans="1:6" ht="27.75" customHeight="1">
      <c r="D2" s="149" t="s">
        <v>160</v>
      </c>
      <c r="E2" s="149"/>
      <c r="F2" s="149"/>
    </row>
    <row r="3" spans="1:6" ht="13.5" customHeight="1">
      <c r="A3" s="23"/>
      <c r="B3" s="23"/>
      <c r="C3" s="23"/>
      <c r="D3" s="23"/>
      <c r="E3" s="24"/>
      <c r="F3" s="24"/>
    </row>
    <row r="4" spans="1:6" ht="16.5" customHeight="1">
      <c r="A4" s="125" t="s">
        <v>161</v>
      </c>
      <c r="B4" s="125"/>
      <c r="C4" s="125"/>
      <c r="D4" s="125"/>
      <c r="E4" s="125"/>
      <c r="F4" s="125"/>
    </row>
    <row r="5" spans="1:6" ht="17.25" customHeight="1">
      <c r="A5" s="125" t="s">
        <v>13</v>
      </c>
      <c r="B5" s="125"/>
      <c r="C5" s="125"/>
      <c r="D5" s="125"/>
      <c r="E5" s="125"/>
      <c r="F5" s="125"/>
    </row>
    <row r="6" spans="1:6" ht="17.25" customHeight="1">
      <c r="A6" s="125" t="s">
        <v>129</v>
      </c>
      <c r="B6" s="125"/>
      <c r="C6" s="125"/>
      <c r="D6" s="125"/>
      <c r="E6" s="125"/>
      <c r="F6" s="125"/>
    </row>
    <row r="8" spans="1:6" ht="64.5" thickBot="1">
      <c r="A8" s="72" t="s">
        <v>0</v>
      </c>
      <c r="B8" s="72" t="s">
        <v>46</v>
      </c>
      <c r="C8" s="72" t="s">
        <v>47</v>
      </c>
      <c r="D8" s="77" t="s">
        <v>167</v>
      </c>
      <c r="E8" s="77" t="s">
        <v>168</v>
      </c>
      <c r="F8" s="72" t="s">
        <v>164</v>
      </c>
    </row>
    <row r="9" spans="1:6">
      <c r="A9" s="26" t="s">
        <v>48</v>
      </c>
      <c r="B9" s="27" t="s">
        <v>49</v>
      </c>
      <c r="C9" s="26" t="s">
        <v>50</v>
      </c>
      <c r="D9" s="63">
        <v>124.8</v>
      </c>
      <c r="E9" s="63">
        <v>124.8</v>
      </c>
      <c r="F9" s="63">
        <v>124.8</v>
      </c>
    </row>
    <row r="10" spans="1:6" ht="63.75">
      <c r="A10" s="29" t="s">
        <v>51</v>
      </c>
      <c r="B10" s="30" t="s">
        <v>52</v>
      </c>
      <c r="C10" s="29" t="s">
        <v>50</v>
      </c>
      <c r="D10" s="35">
        <v>123.55183333333331</v>
      </c>
      <c r="E10" s="35">
        <v>123.52</v>
      </c>
      <c r="F10" s="35">
        <v>123.5198333333333</v>
      </c>
    </row>
    <row r="11" spans="1:6">
      <c r="A11" s="29" t="s">
        <v>53</v>
      </c>
      <c r="B11" s="30" t="s">
        <v>54</v>
      </c>
      <c r="C11" s="29" t="s">
        <v>55</v>
      </c>
      <c r="D11" s="35">
        <v>568.50336900000002</v>
      </c>
      <c r="E11" s="35">
        <v>657</v>
      </c>
      <c r="F11" s="35">
        <v>656.62900000000002</v>
      </c>
    </row>
    <row r="12" spans="1:6">
      <c r="A12" s="29" t="s">
        <v>56</v>
      </c>
      <c r="B12" s="30" t="s">
        <v>57</v>
      </c>
      <c r="C12" s="29" t="s">
        <v>55</v>
      </c>
      <c r="D12" s="35">
        <v>558.3891779999999</v>
      </c>
      <c r="E12" s="35">
        <v>647.09760000000006</v>
      </c>
      <c r="F12" s="35">
        <v>646.53355800000008</v>
      </c>
    </row>
    <row r="13" spans="1:6">
      <c r="A13" s="29" t="s">
        <v>58</v>
      </c>
      <c r="B13" s="30" t="s">
        <v>59</v>
      </c>
      <c r="C13" s="29" t="s">
        <v>60</v>
      </c>
      <c r="D13" s="35" t="s">
        <v>6</v>
      </c>
      <c r="E13" s="35" t="s">
        <v>6</v>
      </c>
      <c r="F13" s="35" t="s">
        <v>6</v>
      </c>
    </row>
    <row r="14" spans="1:6">
      <c r="A14" s="29" t="s">
        <v>61</v>
      </c>
      <c r="B14" s="30" t="s">
        <v>62</v>
      </c>
      <c r="C14" s="29" t="s">
        <v>60</v>
      </c>
      <c r="D14" s="35" t="s">
        <v>6</v>
      </c>
      <c r="E14" s="35" t="s">
        <v>6</v>
      </c>
      <c r="F14" s="35" t="s">
        <v>6</v>
      </c>
    </row>
    <row r="15" spans="1:6" ht="21" customHeight="1">
      <c r="A15" s="32" t="s">
        <v>63</v>
      </c>
      <c r="B15" s="33" t="s">
        <v>64</v>
      </c>
      <c r="C15" s="32" t="s">
        <v>65</v>
      </c>
      <c r="D15" s="64">
        <f t="shared" ref="D15" si="0">SUM(D16:D17)</f>
        <v>602.24439984000003</v>
      </c>
      <c r="E15" s="64">
        <f t="shared" ref="E15" si="1">SUM(E16:E17)</f>
        <v>171.20463431018419</v>
      </c>
      <c r="F15" s="64">
        <f>SUM(F16:F17)</f>
        <v>180.49127154817759</v>
      </c>
    </row>
    <row r="16" spans="1:6">
      <c r="A16" s="29" t="s">
        <v>66</v>
      </c>
      <c r="B16" s="30" t="s">
        <v>67</v>
      </c>
      <c r="C16" s="29" t="s">
        <v>65</v>
      </c>
      <c r="D16" s="35">
        <v>441.93817453000003</v>
      </c>
      <c r="E16" s="35">
        <v>12.723476942198854</v>
      </c>
      <c r="F16" s="35">
        <v>14.245004070113549</v>
      </c>
    </row>
    <row r="17" spans="1:6" ht="16.5" customHeight="1">
      <c r="A17" s="29" t="s">
        <v>68</v>
      </c>
      <c r="B17" s="30" t="s">
        <v>69</v>
      </c>
      <c r="C17" s="29" t="s">
        <v>65</v>
      </c>
      <c r="D17" s="35">
        <v>160.30622530999997</v>
      </c>
      <c r="E17" s="35">
        <v>158.48115736798533</v>
      </c>
      <c r="F17" s="35">
        <v>166.24626747806406</v>
      </c>
    </row>
    <row r="18" spans="1:6" ht="25.5">
      <c r="A18" s="29" t="s">
        <v>70</v>
      </c>
      <c r="B18" s="30" t="s">
        <v>71</v>
      </c>
      <c r="C18" s="29" t="s">
        <v>65</v>
      </c>
      <c r="D18" s="75" t="s">
        <v>6</v>
      </c>
      <c r="E18" s="75" t="s">
        <v>6</v>
      </c>
      <c r="F18" s="75" t="s">
        <v>6</v>
      </c>
    </row>
    <row r="19" spans="1:6">
      <c r="A19" s="29" t="s">
        <v>72</v>
      </c>
      <c r="B19" s="30" t="s">
        <v>73</v>
      </c>
      <c r="C19" s="29" t="s">
        <v>65</v>
      </c>
      <c r="D19" s="75" t="s">
        <v>6</v>
      </c>
      <c r="E19" s="75" t="s">
        <v>6</v>
      </c>
      <c r="F19" s="75" t="s">
        <v>6</v>
      </c>
    </row>
    <row r="20" spans="1:6" ht="25.5">
      <c r="A20" s="29"/>
      <c r="B20" s="30" t="s">
        <v>74</v>
      </c>
      <c r="C20" s="36" t="s">
        <v>75</v>
      </c>
      <c r="D20" s="75" t="s">
        <v>6</v>
      </c>
      <c r="E20" s="75" t="s">
        <v>6</v>
      </c>
      <c r="F20" s="75" t="s">
        <v>6</v>
      </c>
    </row>
    <row r="21" spans="1:6">
      <c r="A21" s="29" t="s">
        <v>76</v>
      </c>
      <c r="B21" s="30" t="s">
        <v>77</v>
      </c>
      <c r="C21" s="29" t="s">
        <v>65</v>
      </c>
      <c r="D21" s="75" t="s">
        <v>6</v>
      </c>
      <c r="E21" s="75" t="s">
        <v>6</v>
      </c>
      <c r="F21" s="75" t="s">
        <v>6</v>
      </c>
    </row>
    <row r="22" spans="1:6" ht="25.5">
      <c r="A22" s="29"/>
      <c r="B22" s="30" t="s">
        <v>78</v>
      </c>
      <c r="C22" s="36" t="s">
        <v>79</v>
      </c>
      <c r="D22" s="75" t="s">
        <v>6</v>
      </c>
      <c r="E22" s="75" t="s">
        <v>6</v>
      </c>
      <c r="F22" s="75" t="s">
        <v>6</v>
      </c>
    </row>
    <row r="23" spans="1:6" ht="25.5">
      <c r="A23" s="29"/>
      <c r="B23" s="30" t="s">
        <v>80</v>
      </c>
      <c r="C23" s="36"/>
      <c r="D23" s="75" t="s">
        <v>6</v>
      </c>
      <c r="E23" s="75" t="s">
        <v>6</v>
      </c>
      <c r="F23" s="75" t="s">
        <v>6</v>
      </c>
    </row>
    <row r="24" spans="1:6">
      <c r="A24" s="32" t="s">
        <v>81</v>
      </c>
      <c r="B24" s="33" t="s">
        <v>82</v>
      </c>
      <c r="C24" s="32" t="s">
        <v>65</v>
      </c>
      <c r="D24" s="64">
        <v>43.662999999999997</v>
      </c>
      <c r="E24" s="75" t="s">
        <v>6</v>
      </c>
      <c r="F24" s="75" t="s">
        <v>6</v>
      </c>
    </row>
    <row r="25" spans="1:6" ht="38.25">
      <c r="A25" s="32" t="s">
        <v>83</v>
      </c>
      <c r="B25" s="33" t="s">
        <v>84</v>
      </c>
      <c r="C25" s="29"/>
      <c r="D25" s="75"/>
      <c r="E25" s="75"/>
      <c r="F25" s="75"/>
    </row>
    <row r="26" spans="1:6">
      <c r="A26" s="29" t="s">
        <v>85</v>
      </c>
      <c r="B26" s="30" t="s">
        <v>86</v>
      </c>
      <c r="C26" s="29" t="s">
        <v>87</v>
      </c>
      <c r="D26" s="73">
        <v>63.1</v>
      </c>
      <c r="E26" s="75" t="s">
        <v>6</v>
      </c>
      <c r="F26" s="75" t="s">
        <v>6</v>
      </c>
    </row>
    <row r="27" spans="1:6" ht="25.5">
      <c r="A27" s="29" t="s">
        <v>88</v>
      </c>
      <c r="B27" s="30" t="s">
        <v>89</v>
      </c>
      <c r="C27" s="29" t="s">
        <v>90</v>
      </c>
      <c r="D27" s="35">
        <v>46.81307184363444</v>
      </c>
      <c r="E27" s="75" t="s">
        <v>6</v>
      </c>
      <c r="F27" s="75" t="s">
        <v>6</v>
      </c>
    </row>
    <row r="28" spans="1:6" ht="89.25">
      <c r="A28" s="29" t="s">
        <v>91</v>
      </c>
      <c r="B28" s="30" t="s">
        <v>92</v>
      </c>
      <c r="C28" s="29"/>
      <c r="D28" s="66" t="s">
        <v>135</v>
      </c>
      <c r="E28" s="40" t="s">
        <v>142</v>
      </c>
      <c r="F28" s="40" t="s">
        <v>142</v>
      </c>
    </row>
    <row r="29" spans="1:6">
      <c r="A29" s="32" t="s">
        <v>93</v>
      </c>
      <c r="B29" s="33" t="s">
        <v>94</v>
      </c>
      <c r="C29" s="32" t="s">
        <v>65</v>
      </c>
      <c r="D29" s="64">
        <f>SUM(D30:D31)</f>
        <v>217.39600000000002</v>
      </c>
      <c r="E29" s="64">
        <f t="shared" ref="E29" si="2">SUM(E30:E31)</f>
        <v>171.20463431018419</v>
      </c>
      <c r="F29" s="64">
        <f>SUM(F30:F31)</f>
        <v>180.49127154817759</v>
      </c>
    </row>
    <row r="30" spans="1:6">
      <c r="A30" s="43" t="s">
        <v>95</v>
      </c>
      <c r="B30" s="44" t="s">
        <v>96</v>
      </c>
      <c r="C30" s="29" t="s">
        <v>65</v>
      </c>
      <c r="D30" s="35">
        <v>11.204000000000001</v>
      </c>
      <c r="E30" s="35">
        <v>12.723476942198854</v>
      </c>
      <c r="F30" s="35">
        <v>14.245004070113549</v>
      </c>
    </row>
    <row r="31" spans="1:6">
      <c r="A31" s="43" t="s">
        <v>97</v>
      </c>
      <c r="B31" s="30" t="s">
        <v>98</v>
      </c>
      <c r="C31" s="29" t="s">
        <v>65</v>
      </c>
      <c r="D31" s="35">
        <v>206.19200000000001</v>
      </c>
      <c r="E31" s="35">
        <v>158.48115736798533</v>
      </c>
      <c r="F31" s="35">
        <v>166.24626747806406</v>
      </c>
    </row>
    <row r="32" spans="1:6" ht="25.5">
      <c r="A32" s="43" t="s">
        <v>99</v>
      </c>
      <c r="B32" s="30" t="s">
        <v>100</v>
      </c>
      <c r="C32" s="29" t="s">
        <v>65</v>
      </c>
      <c r="D32" s="75" t="s">
        <v>6</v>
      </c>
      <c r="E32" s="75" t="s">
        <v>6</v>
      </c>
      <c r="F32" s="75" t="s">
        <v>6</v>
      </c>
    </row>
    <row r="33" spans="1:6" ht="25.5">
      <c r="A33" s="45" t="s">
        <v>101</v>
      </c>
      <c r="B33" s="33" t="s">
        <v>102</v>
      </c>
      <c r="C33" s="32" t="s">
        <v>65</v>
      </c>
      <c r="D33" s="75" t="s">
        <v>6</v>
      </c>
      <c r="E33" s="75" t="s">
        <v>6</v>
      </c>
      <c r="F33" s="75" t="s">
        <v>6</v>
      </c>
    </row>
    <row r="34" spans="1:6">
      <c r="A34" s="43" t="s">
        <v>103</v>
      </c>
      <c r="B34" s="46" t="s">
        <v>104</v>
      </c>
      <c r="C34" s="29" t="s">
        <v>65</v>
      </c>
      <c r="D34" s="75" t="s">
        <v>6</v>
      </c>
      <c r="E34" s="75" t="s">
        <v>6</v>
      </c>
      <c r="F34" s="75" t="s">
        <v>6</v>
      </c>
    </row>
    <row r="35" spans="1:6">
      <c r="A35" s="43" t="s">
        <v>105</v>
      </c>
      <c r="B35" s="46" t="s">
        <v>106</v>
      </c>
      <c r="C35" s="29" t="s">
        <v>65</v>
      </c>
      <c r="D35" s="75" t="s">
        <v>6</v>
      </c>
      <c r="E35" s="75" t="s">
        <v>6</v>
      </c>
      <c r="F35" s="75" t="s">
        <v>6</v>
      </c>
    </row>
    <row r="36" spans="1:6" ht="25.5">
      <c r="A36" s="32" t="s">
        <v>107</v>
      </c>
      <c r="B36" s="33" t="s">
        <v>108</v>
      </c>
      <c r="C36" s="32" t="s">
        <v>65</v>
      </c>
      <c r="D36" s="64">
        <f>SUM(D38:D39)</f>
        <v>25.206956187598045</v>
      </c>
      <c r="E36" s="75" t="s">
        <v>6</v>
      </c>
      <c r="F36" s="75" t="s">
        <v>6</v>
      </c>
    </row>
    <row r="37" spans="1:6">
      <c r="A37" s="29" t="s">
        <v>109</v>
      </c>
      <c r="B37" s="44" t="s">
        <v>96</v>
      </c>
      <c r="C37" s="29" t="s">
        <v>65</v>
      </c>
      <c r="D37" s="75" t="s">
        <v>6</v>
      </c>
      <c r="E37" s="75" t="s">
        <v>6</v>
      </c>
      <c r="F37" s="75" t="s">
        <v>6</v>
      </c>
    </row>
    <row r="38" spans="1:6">
      <c r="A38" s="29" t="s">
        <v>110</v>
      </c>
      <c r="B38" s="30" t="s">
        <v>98</v>
      </c>
      <c r="C38" s="29" t="s">
        <v>65</v>
      </c>
      <c r="D38" s="35">
        <v>25.206956187598045</v>
      </c>
      <c r="E38" s="75" t="s">
        <v>6</v>
      </c>
      <c r="F38" s="75" t="s">
        <v>6</v>
      </c>
    </row>
    <row r="39" spans="1:6" ht="25.5">
      <c r="A39" s="29" t="s">
        <v>111</v>
      </c>
      <c r="B39" s="30" t="s">
        <v>100</v>
      </c>
      <c r="C39" s="29" t="s">
        <v>65</v>
      </c>
      <c r="D39" s="75" t="s">
        <v>6</v>
      </c>
      <c r="E39" s="75" t="s">
        <v>6</v>
      </c>
      <c r="F39" s="75" t="s">
        <v>6</v>
      </c>
    </row>
    <row r="40" spans="1:6" ht="25.5">
      <c r="A40" s="32" t="s">
        <v>112</v>
      </c>
      <c r="B40" s="33" t="s">
        <v>113</v>
      </c>
      <c r="C40" s="32" t="s">
        <v>65</v>
      </c>
      <c r="D40" s="75" t="s">
        <v>6</v>
      </c>
      <c r="E40" s="75" t="s">
        <v>6</v>
      </c>
      <c r="F40" s="75" t="s">
        <v>6</v>
      </c>
    </row>
    <row r="41" spans="1:6">
      <c r="A41" s="29" t="s">
        <v>114</v>
      </c>
      <c r="B41" s="44" t="s">
        <v>96</v>
      </c>
      <c r="C41" s="29" t="s">
        <v>65</v>
      </c>
      <c r="D41" s="75" t="s">
        <v>6</v>
      </c>
      <c r="E41" s="75" t="s">
        <v>6</v>
      </c>
      <c r="F41" s="75" t="s">
        <v>6</v>
      </c>
    </row>
    <row r="42" spans="1:6">
      <c r="A42" s="29" t="s">
        <v>115</v>
      </c>
      <c r="B42" s="30" t="s">
        <v>98</v>
      </c>
      <c r="C42" s="29" t="s">
        <v>65</v>
      </c>
      <c r="D42" s="75" t="s">
        <v>6</v>
      </c>
      <c r="E42" s="75" t="s">
        <v>6</v>
      </c>
      <c r="F42" s="75" t="s">
        <v>6</v>
      </c>
    </row>
    <row r="43" spans="1:6" ht="25.5">
      <c r="A43" s="29" t="s">
        <v>116</v>
      </c>
      <c r="B43" s="30" t="s">
        <v>100</v>
      </c>
      <c r="C43" s="29" t="s">
        <v>65</v>
      </c>
      <c r="D43" s="75" t="s">
        <v>6</v>
      </c>
      <c r="E43" s="75" t="s">
        <v>6</v>
      </c>
      <c r="F43" s="75" t="s">
        <v>6</v>
      </c>
    </row>
    <row r="44" spans="1:6">
      <c r="A44" s="32" t="s">
        <v>117</v>
      </c>
      <c r="B44" s="33" t="s">
        <v>118</v>
      </c>
      <c r="C44" s="32" t="s">
        <v>65</v>
      </c>
      <c r="D44" s="64">
        <f>D15-D29-D36</f>
        <v>359.64144365240196</v>
      </c>
      <c r="E44" s="64">
        <f t="shared" ref="E44:F44" si="3">E15-E29</f>
        <v>0</v>
      </c>
      <c r="F44" s="64">
        <f t="shared" si="3"/>
        <v>0</v>
      </c>
    </row>
    <row r="45" spans="1:6" ht="38.25">
      <c r="A45" s="48" t="s">
        <v>119</v>
      </c>
      <c r="B45" s="33" t="s">
        <v>120</v>
      </c>
      <c r="C45" s="49" t="s">
        <v>121</v>
      </c>
      <c r="D45" s="76">
        <f>D44/D15*100</f>
        <v>59.716859757923679</v>
      </c>
      <c r="E45" s="76">
        <v>0</v>
      </c>
      <c r="F45" s="76">
        <v>0</v>
      </c>
    </row>
    <row r="46" spans="1:6" ht="63.75">
      <c r="A46" s="48" t="s">
        <v>122</v>
      </c>
      <c r="B46" s="68" t="s">
        <v>123</v>
      </c>
      <c r="C46" s="67"/>
      <c r="D46" s="81" t="s">
        <v>6</v>
      </c>
      <c r="E46" s="81" t="s">
        <v>6</v>
      </c>
      <c r="F46" s="81" t="s">
        <v>6</v>
      </c>
    </row>
    <row r="48" spans="1:6">
      <c r="A48" s="51"/>
      <c r="B48" s="52" t="s">
        <v>130</v>
      </c>
    </row>
    <row r="49" spans="1:6" ht="30" customHeight="1">
      <c r="A49" s="53" t="s">
        <v>125</v>
      </c>
      <c r="B49" s="149" t="s">
        <v>126</v>
      </c>
      <c r="C49" s="149"/>
      <c r="D49" s="149"/>
      <c r="E49" s="149"/>
      <c r="F49" s="149"/>
    </row>
    <row r="50" spans="1:6" ht="28.5" customHeight="1">
      <c r="A50" s="54"/>
      <c r="B50" s="150"/>
      <c r="C50" s="150"/>
      <c r="D50" s="150"/>
      <c r="E50" s="150"/>
      <c r="F50" s="150"/>
    </row>
    <row r="51" spans="1:6">
      <c r="A51" s="51"/>
      <c r="B51" s="51"/>
    </row>
    <row r="52" spans="1:6">
      <c r="A52" s="51"/>
      <c r="B52" s="51"/>
    </row>
  </sheetData>
  <mergeCells count="7">
    <mergeCell ref="D1:F1"/>
    <mergeCell ref="D2:F2"/>
    <mergeCell ref="B50:F50"/>
    <mergeCell ref="A4:F4"/>
    <mergeCell ref="A5:F5"/>
    <mergeCell ref="A6:F6"/>
    <mergeCell ref="B49:F49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3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topLeftCell="A16" workbookViewId="0">
      <selection activeCell="D38" sqref="D38"/>
    </sheetView>
  </sheetViews>
  <sheetFormatPr defaultRowHeight="15"/>
  <cols>
    <col min="1" max="1" width="5.85546875" customWidth="1"/>
    <col min="2" max="2" width="38.85546875" customWidth="1"/>
    <col min="4" max="4" width="17.28515625" customWidth="1"/>
    <col min="5" max="5" width="15.28515625" customWidth="1"/>
    <col min="6" max="6" width="15.42578125" customWidth="1"/>
  </cols>
  <sheetData>
    <row r="1" spans="1:6">
      <c r="D1" s="148" t="s">
        <v>44</v>
      </c>
      <c r="E1" s="148"/>
      <c r="F1" s="148"/>
    </row>
    <row r="2" spans="1:6" ht="37.5" customHeight="1">
      <c r="D2" s="149" t="s">
        <v>160</v>
      </c>
      <c r="E2" s="149"/>
      <c r="F2" s="149"/>
    </row>
    <row r="3" spans="1:6" ht="13.5" customHeight="1">
      <c r="A3" s="23"/>
      <c r="B3" s="23"/>
      <c r="C3" s="23"/>
      <c r="D3" s="23"/>
      <c r="E3" s="24"/>
      <c r="F3" s="24"/>
    </row>
    <row r="4" spans="1:6" ht="16.5" customHeight="1">
      <c r="A4" s="125" t="s">
        <v>161</v>
      </c>
      <c r="B4" s="125"/>
      <c r="C4" s="125"/>
      <c r="D4" s="125"/>
      <c r="E4" s="125"/>
      <c r="F4" s="125"/>
    </row>
    <row r="5" spans="1:6" ht="17.25" customHeight="1">
      <c r="A5" s="125" t="s">
        <v>174</v>
      </c>
      <c r="B5" s="125"/>
      <c r="C5" s="125"/>
      <c r="D5" s="125"/>
      <c r="E5" s="125"/>
      <c r="F5" s="125"/>
    </row>
    <row r="6" spans="1:6" ht="17.25" customHeight="1">
      <c r="A6" s="125" t="s">
        <v>129</v>
      </c>
      <c r="B6" s="125"/>
      <c r="C6" s="125"/>
      <c r="D6" s="125"/>
      <c r="E6" s="125"/>
      <c r="F6" s="125"/>
    </row>
    <row r="8" spans="1:6" ht="64.5" thickBot="1">
      <c r="A8" s="72" t="s">
        <v>0</v>
      </c>
      <c r="B8" s="72" t="s">
        <v>46</v>
      </c>
      <c r="C8" s="72" t="s">
        <v>47</v>
      </c>
      <c r="D8" s="77" t="s">
        <v>167</v>
      </c>
      <c r="E8" s="77" t="s">
        <v>168</v>
      </c>
      <c r="F8" s="72" t="s">
        <v>164</v>
      </c>
    </row>
    <row r="9" spans="1:6">
      <c r="A9" s="26" t="s">
        <v>48</v>
      </c>
      <c r="B9" s="27" t="s">
        <v>49</v>
      </c>
      <c r="C9" s="26" t="s">
        <v>50</v>
      </c>
      <c r="D9" s="63">
        <v>118</v>
      </c>
      <c r="E9" s="63">
        <v>118</v>
      </c>
      <c r="F9" s="28">
        <v>118</v>
      </c>
    </row>
    <row r="10" spans="1:6" ht="63.75">
      <c r="A10" s="29" t="s">
        <v>51</v>
      </c>
      <c r="B10" s="30" t="s">
        <v>52</v>
      </c>
      <c r="C10" s="29" t="s">
        <v>50</v>
      </c>
      <c r="D10" s="35">
        <v>116.50924999999999</v>
      </c>
      <c r="E10" s="35">
        <v>116.93833333333333</v>
      </c>
      <c r="F10" s="31">
        <v>117.03283333333333</v>
      </c>
    </row>
    <row r="11" spans="1:6">
      <c r="A11" s="29" t="s">
        <v>53</v>
      </c>
      <c r="B11" s="30" t="s">
        <v>54</v>
      </c>
      <c r="C11" s="29" t="s">
        <v>55</v>
      </c>
      <c r="D11" s="35">
        <v>706.39543400000002</v>
      </c>
      <c r="E11" s="35">
        <v>577</v>
      </c>
      <c r="F11" s="31">
        <v>578.62161400000014</v>
      </c>
    </row>
    <row r="12" spans="1:6">
      <c r="A12" s="29" t="s">
        <v>56</v>
      </c>
      <c r="B12" s="30" t="s">
        <v>57</v>
      </c>
      <c r="C12" s="29" t="s">
        <v>55</v>
      </c>
      <c r="D12" s="35">
        <v>698.60008600000003</v>
      </c>
      <c r="E12" s="35">
        <v>568.95335999999998</v>
      </c>
      <c r="F12" s="31">
        <v>570.56029999999998</v>
      </c>
    </row>
    <row r="13" spans="1:6">
      <c r="A13" s="29" t="s">
        <v>58</v>
      </c>
      <c r="B13" s="30" t="s">
        <v>59</v>
      </c>
      <c r="C13" s="29" t="s">
        <v>60</v>
      </c>
      <c r="D13" s="35" t="s">
        <v>6</v>
      </c>
      <c r="E13" s="35" t="s">
        <v>6</v>
      </c>
      <c r="F13" s="31" t="s">
        <v>6</v>
      </c>
    </row>
    <row r="14" spans="1:6">
      <c r="A14" s="29" t="s">
        <v>61</v>
      </c>
      <c r="B14" s="30" t="s">
        <v>62</v>
      </c>
      <c r="C14" s="29" t="s">
        <v>60</v>
      </c>
      <c r="D14" s="35" t="s">
        <v>6</v>
      </c>
      <c r="E14" s="35" t="s">
        <v>6</v>
      </c>
      <c r="F14" s="31" t="s">
        <v>6</v>
      </c>
    </row>
    <row r="15" spans="1:6" ht="21" customHeight="1">
      <c r="A15" s="32" t="s">
        <v>63</v>
      </c>
      <c r="B15" s="33" t="s">
        <v>64</v>
      </c>
      <c r="C15" s="32" t="s">
        <v>65</v>
      </c>
      <c r="D15" s="64">
        <f t="shared" ref="D15" si="0">SUM(D16:D17)</f>
        <v>800.67095175999998</v>
      </c>
      <c r="E15" s="64">
        <f t="shared" ref="E15" si="1">SUM(E16:E17)</f>
        <v>219.72471098375718</v>
      </c>
      <c r="F15" s="34">
        <f>SUM(F16:F17)</f>
        <v>229.29200089324937</v>
      </c>
    </row>
    <row r="16" spans="1:6">
      <c r="A16" s="29" t="s">
        <v>66</v>
      </c>
      <c r="B16" s="30" t="s">
        <v>67</v>
      </c>
      <c r="C16" s="29" t="s">
        <v>65</v>
      </c>
      <c r="D16" s="35">
        <v>638.56256322000002</v>
      </c>
      <c r="E16" s="35">
        <v>8.5061227687200009</v>
      </c>
      <c r="F16" s="31">
        <v>9.7705866899454019</v>
      </c>
    </row>
    <row r="17" spans="1:6" ht="16.5" customHeight="1">
      <c r="A17" s="29" t="s">
        <v>68</v>
      </c>
      <c r="B17" s="30" t="s">
        <v>69</v>
      </c>
      <c r="C17" s="29" t="s">
        <v>65</v>
      </c>
      <c r="D17" s="35">
        <v>162.10838853999999</v>
      </c>
      <c r="E17" s="35">
        <v>211.21858821503719</v>
      </c>
      <c r="F17" s="31">
        <v>219.52141420330398</v>
      </c>
    </row>
    <row r="18" spans="1:6" ht="25.5">
      <c r="A18" s="29" t="s">
        <v>70</v>
      </c>
      <c r="B18" s="30" t="s">
        <v>71</v>
      </c>
      <c r="C18" s="29" t="s">
        <v>65</v>
      </c>
      <c r="D18" s="35" t="s">
        <v>6</v>
      </c>
      <c r="E18" s="35" t="s">
        <v>6</v>
      </c>
      <c r="F18" s="31" t="s">
        <v>6</v>
      </c>
    </row>
    <row r="19" spans="1:6">
      <c r="A19" s="29" t="s">
        <v>72</v>
      </c>
      <c r="B19" s="30" t="s">
        <v>73</v>
      </c>
      <c r="C19" s="29" t="s">
        <v>65</v>
      </c>
      <c r="D19" s="75" t="s">
        <v>6</v>
      </c>
      <c r="E19" s="75" t="s">
        <v>6</v>
      </c>
      <c r="F19" s="41" t="s">
        <v>6</v>
      </c>
    </row>
    <row r="20" spans="1:6" ht="25.5">
      <c r="A20" s="29"/>
      <c r="B20" s="30" t="s">
        <v>74</v>
      </c>
      <c r="C20" s="36" t="s">
        <v>75</v>
      </c>
      <c r="D20" s="75" t="s">
        <v>6</v>
      </c>
      <c r="E20" s="75" t="s">
        <v>6</v>
      </c>
      <c r="F20" s="41" t="s">
        <v>6</v>
      </c>
    </row>
    <row r="21" spans="1:6">
      <c r="A21" s="29" t="s">
        <v>76</v>
      </c>
      <c r="B21" s="30" t="s">
        <v>77</v>
      </c>
      <c r="C21" s="29" t="s">
        <v>65</v>
      </c>
      <c r="D21" s="75" t="s">
        <v>6</v>
      </c>
      <c r="E21" s="75" t="s">
        <v>6</v>
      </c>
      <c r="F21" s="41" t="s">
        <v>6</v>
      </c>
    </row>
    <row r="22" spans="1:6" ht="25.5">
      <c r="A22" s="29"/>
      <c r="B22" s="30" t="s">
        <v>78</v>
      </c>
      <c r="C22" s="36" t="s">
        <v>79</v>
      </c>
      <c r="D22" s="75" t="s">
        <v>6</v>
      </c>
      <c r="E22" s="75" t="s">
        <v>6</v>
      </c>
      <c r="F22" s="41" t="s">
        <v>6</v>
      </c>
    </row>
    <row r="23" spans="1:6" ht="25.5">
      <c r="A23" s="29"/>
      <c r="B23" s="30" t="s">
        <v>80</v>
      </c>
      <c r="C23" s="36"/>
      <c r="D23" s="75" t="s">
        <v>6</v>
      </c>
      <c r="E23" s="75" t="s">
        <v>6</v>
      </c>
      <c r="F23" s="41" t="s">
        <v>6</v>
      </c>
    </row>
    <row r="24" spans="1:6">
      <c r="A24" s="32" t="s">
        <v>81</v>
      </c>
      <c r="B24" s="33" t="s">
        <v>82</v>
      </c>
      <c r="C24" s="32" t="s">
        <v>65</v>
      </c>
      <c r="D24" s="64">
        <v>124.13056197000002</v>
      </c>
      <c r="E24" s="75" t="s">
        <v>6</v>
      </c>
      <c r="F24" s="41" t="s">
        <v>6</v>
      </c>
    </row>
    <row r="25" spans="1:6" ht="38.25">
      <c r="A25" s="32" t="s">
        <v>83</v>
      </c>
      <c r="B25" s="33" t="s">
        <v>84</v>
      </c>
      <c r="C25" s="29"/>
      <c r="D25" s="75"/>
      <c r="E25" s="75"/>
      <c r="F25" s="41"/>
    </row>
    <row r="26" spans="1:6">
      <c r="A26" s="29" t="s">
        <v>85</v>
      </c>
      <c r="B26" s="30" t="s">
        <v>86</v>
      </c>
      <c r="C26" s="29" t="s">
        <v>87</v>
      </c>
      <c r="D26" s="73">
        <v>16.600000000000001</v>
      </c>
      <c r="E26" s="75" t="s">
        <v>6</v>
      </c>
      <c r="F26" s="41" t="s">
        <v>6</v>
      </c>
    </row>
    <row r="27" spans="1:6" ht="25.5">
      <c r="A27" s="29" t="s">
        <v>88</v>
      </c>
      <c r="B27" s="30" t="s">
        <v>89</v>
      </c>
      <c r="C27" s="29" t="s">
        <v>90</v>
      </c>
      <c r="D27" s="35">
        <v>34.51</v>
      </c>
      <c r="E27" s="75" t="s">
        <v>6</v>
      </c>
      <c r="F27" s="41" t="s">
        <v>6</v>
      </c>
    </row>
    <row r="28" spans="1:6" ht="89.25">
      <c r="A28" s="29" t="s">
        <v>91</v>
      </c>
      <c r="B28" s="30" t="s">
        <v>92</v>
      </c>
      <c r="C28" s="29"/>
      <c r="D28" s="66" t="s">
        <v>135</v>
      </c>
      <c r="E28" s="40" t="s">
        <v>142</v>
      </c>
      <c r="F28" s="40" t="s">
        <v>142</v>
      </c>
    </row>
    <row r="29" spans="1:6">
      <c r="A29" s="32" t="s">
        <v>93</v>
      </c>
      <c r="B29" s="33" t="s">
        <v>94</v>
      </c>
      <c r="C29" s="32" t="s">
        <v>65</v>
      </c>
      <c r="D29" s="64">
        <f>SUM(D30:D31)</f>
        <v>263.10362111999996</v>
      </c>
      <c r="E29" s="64">
        <f>SUM(E30:E31)</f>
        <v>219.72471098375718</v>
      </c>
      <c r="F29" s="34">
        <f>SUM(F30:F31)</f>
        <v>229.29200089324937</v>
      </c>
    </row>
    <row r="30" spans="1:6">
      <c r="A30" s="43" t="s">
        <v>95</v>
      </c>
      <c r="B30" s="44" t="s">
        <v>96</v>
      </c>
      <c r="C30" s="29" t="s">
        <v>65</v>
      </c>
      <c r="D30" s="35">
        <v>11.071732596455998</v>
      </c>
      <c r="E30" s="35">
        <v>8.5061227687200009</v>
      </c>
      <c r="F30" s="31">
        <v>9.7705866899454019</v>
      </c>
    </row>
    <row r="31" spans="1:6">
      <c r="A31" s="43" t="s">
        <v>97</v>
      </c>
      <c r="B31" s="30" t="s">
        <v>98</v>
      </c>
      <c r="C31" s="29" t="s">
        <v>65</v>
      </c>
      <c r="D31" s="35">
        <v>252.03188852354398</v>
      </c>
      <c r="E31" s="35">
        <v>211.21858821503719</v>
      </c>
      <c r="F31" s="31">
        <v>219.52141420330398</v>
      </c>
    </row>
    <row r="32" spans="1:6" ht="25.5">
      <c r="A32" s="43" t="s">
        <v>99</v>
      </c>
      <c r="B32" s="30" t="s">
        <v>100</v>
      </c>
      <c r="C32" s="29" t="s">
        <v>65</v>
      </c>
      <c r="D32" s="75" t="s">
        <v>6</v>
      </c>
      <c r="E32" s="75" t="s">
        <v>6</v>
      </c>
      <c r="F32" s="41" t="s">
        <v>6</v>
      </c>
    </row>
    <row r="33" spans="1:6" ht="25.5">
      <c r="A33" s="45" t="s">
        <v>101</v>
      </c>
      <c r="B33" s="33" t="s">
        <v>102</v>
      </c>
      <c r="C33" s="32" t="s">
        <v>65</v>
      </c>
      <c r="D33" s="75" t="s">
        <v>6</v>
      </c>
      <c r="E33" s="75" t="s">
        <v>6</v>
      </c>
      <c r="F33" s="41" t="s">
        <v>6</v>
      </c>
    </row>
    <row r="34" spans="1:6">
      <c r="A34" s="43" t="s">
        <v>103</v>
      </c>
      <c r="B34" s="46" t="s">
        <v>104</v>
      </c>
      <c r="C34" s="29" t="s">
        <v>65</v>
      </c>
      <c r="D34" s="75" t="s">
        <v>6</v>
      </c>
      <c r="E34" s="75" t="s">
        <v>6</v>
      </c>
      <c r="F34" s="41" t="s">
        <v>6</v>
      </c>
    </row>
    <row r="35" spans="1:6">
      <c r="A35" s="43" t="s">
        <v>105</v>
      </c>
      <c r="B35" s="46" t="s">
        <v>106</v>
      </c>
      <c r="C35" s="29" t="s">
        <v>65</v>
      </c>
      <c r="D35" s="75" t="s">
        <v>6</v>
      </c>
      <c r="E35" s="75" t="s">
        <v>6</v>
      </c>
      <c r="F35" s="41" t="s">
        <v>6</v>
      </c>
    </row>
    <row r="36" spans="1:6" ht="25.5">
      <c r="A36" s="32" t="s">
        <v>107</v>
      </c>
      <c r="B36" s="33" t="s">
        <v>108</v>
      </c>
      <c r="C36" s="32" t="s">
        <v>65</v>
      </c>
      <c r="D36" s="64">
        <f>SUM(D37:D39)</f>
        <v>29.196646357198034</v>
      </c>
      <c r="E36" s="75" t="s">
        <v>6</v>
      </c>
      <c r="F36" s="41" t="s">
        <v>6</v>
      </c>
    </row>
    <row r="37" spans="1:6">
      <c r="A37" s="29" t="s">
        <v>109</v>
      </c>
      <c r="B37" s="44" t="s">
        <v>96</v>
      </c>
      <c r="C37" s="29" t="s">
        <v>65</v>
      </c>
      <c r="D37" s="75" t="s">
        <v>6</v>
      </c>
      <c r="E37" s="75" t="s">
        <v>6</v>
      </c>
      <c r="F37" s="41" t="s">
        <v>6</v>
      </c>
    </row>
    <row r="38" spans="1:6">
      <c r="A38" s="29" t="s">
        <v>110</v>
      </c>
      <c r="B38" s="30" t="s">
        <v>98</v>
      </c>
      <c r="C38" s="29" t="s">
        <v>65</v>
      </c>
      <c r="D38" s="35">
        <v>29.196646357198034</v>
      </c>
      <c r="E38" s="75" t="s">
        <v>6</v>
      </c>
      <c r="F38" s="41" t="s">
        <v>6</v>
      </c>
    </row>
    <row r="39" spans="1:6" ht="25.5">
      <c r="A39" s="29" t="s">
        <v>111</v>
      </c>
      <c r="B39" s="30" t="s">
        <v>100</v>
      </c>
      <c r="C39" s="29" t="s">
        <v>65</v>
      </c>
      <c r="D39" s="75" t="s">
        <v>6</v>
      </c>
      <c r="E39" s="75" t="s">
        <v>6</v>
      </c>
      <c r="F39" s="41" t="s">
        <v>6</v>
      </c>
    </row>
    <row r="40" spans="1:6" ht="25.5">
      <c r="A40" s="32" t="s">
        <v>112</v>
      </c>
      <c r="B40" s="33" t="s">
        <v>113</v>
      </c>
      <c r="C40" s="32" t="s">
        <v>65</v>
      </c>
      <c r="D40" s="75" t="s">
        <v>6</v>
      </c>
      <c r="E40" s="75" t="s">
        <v>6</v>
      </c>
      <c r="F40" s="41" t="s">
        <v>6</v>
      </c>
    </row>
    <row r="41" spans="1:6">
      <c r="A41" s="29" t="s">
        <v>114</v>
      </c>
      <c r="B41" s="44" t="s">
        <v>96</v>
      </c>
      <c r="C41" s="29" t="s">
        <v>65</v>
      </c>
      <c r="D41" s="75" t="s">
        <v>6</v>
      </c>
      <c r="E41" s="75" t="s">
        <v>6</v>
      </c>
      <c r="F41" s="41" t="s">
        <v>6</v>
      </c>
    </row>
    <row r="42" spans="1:6">
      <c r="A42" s="29" t="s">
        <v>115</v>
      </c>
      <c r="B42" s="30" t="s">
        <v>98</v>
      </c>
      <c r="C42" s="29" t="s">
        <v>65</v>
      </c>
      <c r="D42" s="75" t="s">
        <v>6</v>
      </c>
      <c r="E42" s="75" t="s">
        <v>6</v>
      </c>
      <c r="F42" s="41" t="s">
        <v>6</v>
      </c>
    </row>
    <row r="43" spans="1:6" ht="25.5">
      <c r="A43" s="29" t="s">
        <v>116</v>
      </c>
      <c r="B43" s="30" t="s">
        <v>100</v>
      </c>
      <c r="C43" s="29" t="s">
        <v>65</v>
      </c>
      <c r="D43" s="75" t="s">
        <v>6</v>
      </c>
      <c r="E43" s="75" t="s">
        <v>6</v>
      </c>
      <c r="F43" s="41" t="s">
        <v>6</v>
      </c>
    </row>
    <row r="44" spans="1:6">
      <c r="A44" s="32" t="s">
        <v>117</v>
      </c>
      <c r="B44" s="33" t="s">
        <v>118</v>
      </c>
      <c r="C44" s="32" t="s">
        <v>65</v>
      </c>
      <c r="D44" s="64">
        <f>D15-D29-D36</f>
        <v>508.37068428280202</v>
      </c>
      <c r="E44" s="74">
        <v>0</v>
      </c>
      <c r="F44" s="39">
        <v>0</v>
      </c>
    </row>
    <row r="45" spans="1:6" ht="38.25">
      <c r="A45" s="48" t="s">
        <v>119</v>
      </c>
      <c r="B45" s="33" t="s">
        <v>120</v>
      </c>
      <c r="C45" s="49" t="s">
        <v>121</v>
      </c>
      <c r="D45" s="70">
        <f>D44/D15*100</f>
        <v>63.493084539325892</v>
      </c>
      <c r="E45" s="79">
        <f t="shared" ref="E45" si="2">E44/E15*100</f>
        <v>0</v>
      </c>
      <c r="F45" s="78">
        <v>0</v>
      </c>
    </row>
    <row r="46" spans="1:6" ht="63.75">
      <c r="A46" s="48" t="s">
        <v>122</v>
      </c>
      <c r="B46" s="68" t="s">
        <v>123</v>
      </c>
      <c r="C46" s="67"/>
      <c r="D46" s="81" t="s">
        <v>6</v>
      </c>
      <c r="E46" s="81" t="s">
        <v>6</v>
      </c>
      <c r="F46" s="81" t="s">
        <v>6</v>
      </c>
    </row>
    <row r="48" spans="1:6">
      <c r="A48" s="51"/>
      <c r="B48" s="52" t="s">
        <v>130</v>
      </c>
    </row>
    <row r="49" spans="1:6" ht="30" customHeight="1">
      <c r="A49" s="53" t="s">
        <v>125</v>
      </c>
      <c r="B49" s="149" t="s">
        <v>126</v>
      </c>
      <c r="C49" s="149"/>
      <c r="D49" s="149"/>
      <c r="E49" s="149"/>
      <c r="F49" s="149"/>
    </row>
    <row r="50" spans="1:6">
      <c r="A50" s="51"/>
      <c r="B50" s="51"/>
    </row>
    <row r="51" spans="1:6">
      <c r="A51" s="51"/>
      <c r="B51" s="51"/>
    </row>
    <row r="52" spans="1:6">
      <c r="A52" s="51"/>
      <c r="B52" s="51"/>
    </row>
  </sheetData>
  <mergeCells count="6">
    <mergeCell ref="D1:F1"/>
    <mergeCell ref="D2:F2"/>
    <mergeCell ref="B49:F49"/>
    <mergeCell ref="A4:F4"/>
    <mergeCell ref="A5:F5"/>
    <mergeCell ref="A6:F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5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workbookViewId="0">
      <selection activeCell="D38" sqref="D38"/>
    </sheetView>
  </sheetViews>
  <sheetFormatPr defaultRowHeight="15"/>
  <cols>
    <col min="1" max="1" width="5.85546875" customWidth="1"/>
    <col min="2" max="2" width="38.85546875" customWidth="1"/>
    <col min="4" max="4" width="13.42578125" customWidth="1"/>
    <col min="5" max="5" width="14" customWidth="1"/>
    <col min="6" max="6" width="15.42578125" customWidth="1"/>
  </cols>
  <sheetData>
    <row r="1" spans="1:6">
      <c r="D1" s="148" t="s">
        <v>44</v>
      </c>
      <c r="E1" s="148"/>
      <c r="F1" s="148"/>
    </row>
    <row r="2" spans="1:6" ht="36.75" customHeight="1">
      <c r="D2" s="149" t="s">
        <v>160</v>
      </c>
      <c r="E2" s="149"/>
      <c r="F2" s="149"/>
    </row>
    <row r="3" spans="1:6" ht="13.5" customHeight="1">
      <c r="A3" s="23"/>
      <c r="B3" s="23"/>
      <c r="C3" s="23"/>
      <c r="D3" s="23"/>
      <c r="E3" s="24"/>
      <c r="F3" s="24"/>
    </row>
    <row r="4" spans="1:6" ht="16.5" customHeight="1">
      <c r="A4" s="125" t="s">
        <v>161</v>
      </c>
      <c r="B4" s="125"/>
      <c r="C4" s="125"/>
      <c r="D4" s="125"/>
      <c r="E4" s="125"/>
      <c r="F4" s="125"/>
    </row>
    <row r="5" spans="1:6" ht="17.25" customHeight="1">
      <c r="A5" s="125" t="s">
        <v>175</v>
      </c>
      <c r="B5" s="125"/>
      <c r="C5" s="125"/>
      <c r="D5" s="125"/>
      <c r="E5" s="125"/>
      <c r="F5" s="125"/>
    </row>
    <row r="6" spans="1:6" ht="17.25" customHeight="1">
      <c r="A6" s="125" t="s">
        <v>129</v>
      </c>
      <c r="B6" s="125"/>
      <c r="C6" s="125"/>
      <c r="D6" s="125"/>
      <c r="E6" s="125"/>
      <c r="F6" s="125"/>
    </row>
    <row r="8" spans="1:6" ht="102.75" thickBot="1">
      <c r="A8" s="72" t="s">
        <v>0</v>
      </c>
      <c r="B8" s="72" t="s">
        <v>46</v>
      </c>
      <c r="C8" s="72" t="s">
        <v>47</v>
      </c>
      <c r="D8" s="77" t="s">
        <v>167</v>
      </c>
      <c r="E8" s="77" t="s">
        <v>168</v>
      </c>
      <c r="F8" s="72" t="s">
        <v>164</v>
      </c>
    </row>
    <row r="9" spans="1:6">
      <c r="A9" s="26" t="s">
        <v>48</v>
      </c>
      <c r="B9" s="27" t="s">
        <v>49</v>
      </c>
      <c r="C9" s="26" t="s">
        <v>50</v>
      </c>
      <c r="D9" s="63">
        <v>122</v>
      </c>
      <c r="E9" s="63">
        <v>122</v>
      </c>
      <c r="F9" s="28">
        <v>122</v>
      </c>
    </row>
    <row r="10" spans="1:6" ht="63.75">
      <c r="A10" s="29" t="s">
        <v>51</v>
      </c>
      <c r="B10" s="30" t="s">
        <v>52</v>
      </c>
      <c r="C10" s="29" t="s">
        <v>50</v>
      </c>
      <c r="D10" s="35">
        <v>104.59816666666667</v>
      </c>
      <c r="E10" s="35">
        <v>116.75999999999999</v>
      </c>
      <c r="F10" s="31">
        <v>115.92933333333333</v>
      </c>
    </row>
    <row r="11" spans="1:6">
      <c r="A11" s="29" t="s">
        <v>53</v>
      </c>
      <c r="B11" s="30" t="s">
        <v>54</v>
      </c>
      <c r="C11" s="29" t="s">
        <v>55</v>
      </c>
      <c r="D11" s="35">
        <v>668.85668299999998</v>
      </c>
      <c r="E11" s="35">
        <v>533</v>
      </c>
      <c r="F11" s="31">
        <v>629.73246199999994</v>
      </c>
    </row>
    <row r="12" spans="1:6">
      <c r="A12" s="29" t="s">
        <v>56</v>
      </c>
      <c r="B12" s="30" t="s">
        <v>57</v>
      </c>
      <c r="C12" s="29" t="s">
        <v>55</v>
      </c>
      <c r="D12" s="35">
        <v>641.04917999999986</v>
      </c>
      <c r="E12" s="35">
        <v>503.970057</v>
      </c>
      <c r="F12" s="31">
        <v>594.45473200000004</v>
      </c>
    </row>
    <row r="13" spans="1:6">
      <c r="A13" s="29" t="s">
        <v>58</v>
      </c>
      <c r="B13" s="30" t="s">
        <v>59</v>
      </c>
      <c r="C13" s="29" t="s">
        <v>60</v>
      </c>
      <c r="D13" s="35" t="s">
        <v>6</v>
      </c>
      <c r="E13" s="35" t="s">
        <v>6</v>
      </c>
      <c r="F13" s="31" t="s">
        <v>6</v>
      </c>
    </row>
    <row r="14" spans="1:6">
      <c r="A14" s="29" t="s">
        <v>61</v>
      </c>
      <c r="B14" s="30" t="s">
        <v>62</v>
      </c>
      <c r="C14" s="29" t="s">
        <v>60</v>
      </c>
      <c r="D14" s="35" t="s">
        <v>6</v>
      </c>
      <c r="E14" s="35" t="s">
        <v>6</v>
      </c>
      <c r="F14" s="31" t="s">
        <v>6</v>
      </c>
    </row>
    <row r="15" spans="1:6" ht="21" customHeight="1">
      <c r="A15" s="32" t="s">
        <v>63</v>
      </c>
      <c r="B15" s="33" t="s">
        <v>64</v>
      </c>
      <c r="C15" s="32" t="s">
        <v>65</v>
      </c>
      <c r="D15" s="64">
        <f t="shared" ref="D15" si="0">SUM(D16:D17)</f>
        <v>771.42977529999985</v>
      </c>
      <c r="E15" s="64">
        <f t="shared" ref="E15" si="1">SUM(E16:E17)</f>
        <v>171.35786528868834</v>
      </c>
      <c r="F15" s="34">
        <f>SUM(F16:F17)</f>
        <v>232.72795410874997</v>
      </c>
    </row>
    <row r="16" spans="1:6">
      <c r="A16" s="29" t="s">
        <v>66</v>
      </c>
      <c r="B16" s="30" t="s">
        <v>67</v>
      </c>
      <c r="C16" s="29" t="s">
        <v>65</v>
      </c>
      <c r="D16" s="35">
        <v>607.23073879999993</v>
      </c>
      <c r="E16" s="35">
        <v>7.8342157513889994</v>
      </c>
      <c r="F16" s="31">
        <v>10.583773187311266</v>
      </c>
    </row>
    <row r="17" spans="1:6" ht="16.5" customHeight="1">
      <c r="A17" s="29" t="s">
        <v>68</v>
      </c>
      <c r="B17" s="30" t="s">
        <v>69</v>
      </c>
      <c r="C17" s="29" t="s">
        <v>65</v>
      </c>
      <c r="D17" s="35">
        <v>164.19903649999998</v>
      </c>
      <c r="E17" s="35">
        <v>163.52364953729935</v>
      </c>
      <c r="F17" s="31">
        <v>222.1441809214387</v>
      </c>
    </row>
    <row r="18" spans="1:6" ht="25.5">
      <c r="A18" s="29" t="s">
        <v>70</v>
      </c>
      <c r="B18" s="30" t="s">
        <v>71</v>
      </c>
      <c r="C18" s="29" t="s">
        <v>65</v>
      </c>
      <c r="D18" s="35" t="s">
        <v>6</v>
      </c>
      <c r="E18" s="35" t="s">
        <v>6</v>
      </c>
      <c r="F18" s="31" t="s">
        <v>6</v>
      </c>
    </row>
    <row r="19" spans="1:6">
      <c r="A19" s="29" t="s">
        <v>72</v>
      </c>
      <c r="B19" s="30" t="s">
        <v>73</v>
      </c>
      <c r="C19" s="29" t="s">
        <v>65</v>
      </c>
      <c r="D19" s="74" t="s">
        <v>6</v>
      </c>
      <c r="E19" s="74" t="s">
        <v>6</v>
      </c>
      <c r="F19" s="39" t="s">
        <v>6</v>
      </c>
    </row>
    <row r="20" spans="1:6" ht="25.5">
      <c r="A20" s="29"/>
      <c r="B20" s="30" t="s">
        <v>74</v>
      </c>
      <c r="C20" s="36" t="s">
        <v>75</v>
      </c>
      <c r="D20" s="74" t="s">
        <v>6</v>
      </c>
      <c r="E20" s="74" t="s">
        <v>6</v>
      </c>
      <c r="F20" s="39" t="s">
        <v>6</v>
      </c>
    </row>
    <row r="21" spans="1:6">
      <c r="A21" s="29" t="s">
        <v>76</v>
      </c>
      <c r="B21" s="30" t="s">
        <v>77</v>
      </c>
      <c r="C21" s="29" t="s">
        <v>65</v>
      </c>
      <c r="D21" s="74" t="s">
        <v>6</v>
      </c>
      <c r="E21" s="74" t="s">
        <v>6</v>
      </c>
      <c r="F21" s="39" t="s">
        <v>6</v>
      </c>
    </row>
    <row r="22" spans="1:6" ht="25.5">
      <c r="A22" s="29"/>
      <c r="B22" s="30" t="s">
        <v>78</v>
      </c>
      <c r="C22" s="36" t="s">
        <v>79</v>
      </c>
      <c r="D22" s="74" t="s">
        <v>6</v>
      </c>
      <c r="E22" s="74" t="s">
        <v>6</v>
      </c>
      <c r="F22" s="39" t="s">
        <v>6</v>
      </c>
    </row>
    <row r="23" spans="1:6" ht="25.5">
      <c r="A23" s="29"/>
      <c r="B23" s="30" t="s">
        <v>80</v>
      </c>
      <c r="C23" s="36"/>
      <c r="D23" s="74" t="s">
        <v>6</v>
      </c>
      <c r="E23" s="74" t="s">
        <v>6</v>
      </c>
      <c r="F23" s="39" t="s">
        <v>6</v>
      </c>
    </row>
    <row r="24" spans="1:6">
      <c r="A24" s="32" t="s">
        <v>81</v>
      </c>
      <c r="B24" s="33" t="s">
        <v>82</v>
      </c>
      <c r="C24" s="32" t="s">
        <v>65</v>
      </c>
      <c r="D24" s="64">
        <v>117.65831494000001</v>
      </c>
      <c r="E24" s="74" t="s">
        <v>6</v>
      </c>
      <c r="F24" s="39" t="s">
        <v>6</v>
      </c>
    </row>
    <row r="25" spans="1:6" ht="38.25">
      <c r="A25" s="32" t="s">
        <v>83</v>
      </c>
      <c r="B25" s="33" t="s">
        <v>84</v>
      </c>
      <c r="C25" s="29"/>
      <c r="D25" s="74"/>
      <c r="E25" s="74"/>
      <c r="F25" s="39"/>
    </row>
    <row r="26" spans="1:6">
      <c r="A26" s="29" t="s">
        <v>85</v>
      </c>
      <c r="B26" s="30" t="s">
        <v>86</v>
      </c>
      <c r="C26" s="29" t="s">
        <v>87</v>
      </c>
      <c r="D26" s="73">
        <v>58.3</v>
      </c>
      <c r="E26" s="74" t="s">
        <v>6</v>
      </c>
      <c r="F26" s="39" t="s">
        <v>6</v>
      </c>
    </row>
    <row r="27" spans="1:6" ht="25.5">
      <c r="A27" s="29" t="s">
        <v>88</v>
      </c>
      <c r="B27" s="30" t="s">
        <v>89</v>
      </c>
      <c r="C27" s="29" t="s">
        <v>90</v>
      </c>
      <c r="D27" s="35">
        <v>51.326000000000001</v>
      </c>
      <c r="E27" s="74" t="s">
        <v>6</v>
      </c>
      <c r="F27" s="39" t="s">
        <v>6</v>
      </c>
    </row>
    <row r="28" spans="1:6" ht="89.25">
      <c r="A28" s="29" t="s">
        <v>91</v>
      </c>
      <c r="B28" s="30" t="s">
        <v>92</v>
      </c>
      <c r="C28" s="29"/>
      <c r="D28" s="66" t="s">
        <v>135</v>
      </c>
      <c r="E28" s="40" t="s">
        <v>142</v>
      </c>
      <c r="F28" s="40" t="s">
        <v>142</v>
      </c>
    </row>
    <row r="29" spans="1:6">
      <c r="A29" s="32" t="s">
        <v>93</v>
      </c>
      <c r="B29" s="33" t="s">
        <v>94</v>
      </c>
      <c r="C29" s="32" t="s">
        <v>65</v>
      </c>
      <c r="D29" s="64">
        <f>SUM(D30:D31)</f>
        <v>252.48603869999999</v>
      </c>
      <c r="E29" s="64">
        <f t="shared" ref="E29" si="2">SUM(E30:E31)</f>
        <v>171.35786528868834</v>
      </c>
      <c r="F29" s="34">
        <f>SUM(F30:F31)</f>
        <v>232.72795410874997</v>
      </c>
    </row>
    <row r="30" spans="1:6">
      <c r="A30" s="43" t="s">
        <v>95</v>
      </c>
      <c r="B30" s="44" t="s">
        <v>96</v>
      </c>
      <c r="C30" s="29" t="s">
        <v>65</v>
      </c>
      <c r="D30" s="35">
        <v>9.9788407935440002</v>
      </c>
      <c r="E30" s="35">
        <v>7.8342157513889994</v>
      </c>
      <c r="F30" s="31">
        <v>10.583773187311266</v>
      </c>
    </row>
    <row r="31" spans="1:6">
      <c r="A31" s="43" t="s">
        <v>97</v>
      </c>
      <c r="B31" s="30" t="s">
        <v>98</v>
      </c>
      <c r="C31" s="29" t="s">
        <v>65</v>
      </c>
      <c r="D31" s="35">
        <v>242.50719790645599</v>
      </c>
      <c r="E31" s="35">
        <v>163.52364953729935</v>
      </c>
      <c r="F31" s="31">
        <v>222.1441809214387</v>
      </c>
    </row>
    <row r="32" spans="1:6" ht="25.5">
      <c r="A32" s="43" t="s">
        <v>99</v>
      </c>
      <c r="B32" s="30" t="s">
        <v>100</v>
      </c>
      <c r="C32" s="29" t="s">
        <v>65</v>
      </c>
      <c r="D32" s="75" t="s">
        <v>6</v>
      </c>
      <c r="E32" s="75" t="s">
        <v>6</v>
      </c>
      <c r="F32" s="41" t="s">
        <v>6</v>
      </c>
    </row>
    <row r="33" spans="1:6" ht="25.5">
      <c r="A33" s="45" t="s">
        <v>101</v>
      </c>
      <c r="B33" s="33" t="s">
        <v>102</v>
      </c>
      <c r="C33" s="32" t="s">
        <v>65</v>
      </c>
      <c r="D33" s="75" t="s">
        <v>6</v>
      </c>
      <c r="E33" s="75" t="s">
        <v>6</v>
      </c>
      <c r="F33" s="41" t="s">
        <v>6</v>
      </c>
    </row>
    <row r="34" spans="1:6">
      <c r="A34" s="43" t="s">
        <v>103</v>
      </c>
      <c r="B34" s="46" t="s">
        <v>104</v>
      </c>
      <c r="C34" s="29" t="s">
        <v>65</v>
      </c>
      <c r="D34" s="75" t="s">
        <v>6</v>
      </c>
      <c r="E34" s="75" t="s">
        <v>6</v>
      </c>
      <c r="F34" s="41" t="s">
        <v>6</v>
      </c>
    </row>
    <row r="35" spans="1:6">
      <c r="A35" s="43" t="s">
        <v>105</v>
      </c>
      <c r="B35" s="46" t="s">
        <v>106</v>
      </c>
      <c r="C35" s="29" t="s">
        <v>65</v>
      </c>
      <c r="D35" s="75" t="s">
        <v>6</v>
      </c>
      <c r="E35" s="75" t="s">
        <v>6</v>
      </c>
      <c r="F35" s="41" t="s">
        <v>6</v>
      </c>
    </row>
    <row r="36" spans="1:6" ht="25.5">
      <c r="A36" s="32" t="s">
        <v>107</v>
      </c>
      <c r="B36" s="33" t="s">
        <v>108</v>
      </c>
      <c r="C36" s="32" t="s">
        <v>65</v>
      </c>
      <c r="D36" s="64">
        <f>SUM(D37:D39)</f>
        <v>32.168890848338727</v>
      </c>
      <c r="E36" s="75" t="s">
        <v>6</v>
      </c>
      <c r="F36" s="41" t="s">
        <v>6</v>
      </c>
    </row>
    <row r="37" spans="1:6">
      <c r="A37" s="29" t="s">
        <v>109</v>
      </c>
      <c r="B37" s="44" t="s">
        <v>96</v>
      </c>
      <c r="C37" s="29" t="s">
        <v>65</v>
      </c>
      <c r="D37" s="75" t="s">
        <v>6</v>
      </c>
      <c r="E37" s="75" t="s">
        <v>6</v>
      </c>
      <c r="F37" s="41" t="s">
        <v>6</v>
      </c>
    </row>
    <row r="38" spans="1:6">
      <c r="A38" s="29" t="s">
        <v>110</v>
      </c>
      <c r="B38" s="30" t="s">
        <v>98</v>
      </c>
      <c r="C38" s="29" t="s">
        <v>65</v>
      </c>
      <c r="D38" s="35">
        <v>32.168890848338727</v>
      </c>
      <c r="E38" s="75" t="s">
        <v>6</v>
      </c>
      <c r="F38" s="41" t="s">
        <v>6</v>
      </c>
    </row>
    <row r="39" spans="1:6" ht="25.5">
      <c r="A39" s="29" t="s">
        <v>111</v>
      </c>
      <c r="B39" s="30" t="s">
        <v>100</v>
      </c>
      <c r="C39" s="29" t="s">
        <v>65</v>
      </c>
      <c r="D39" s="75" t="s">
        <v>6</v>
      </c>
      <c r="E39" s="75" t="s">
        <v>6</v>
      </c>
      <c r="F39" s="41" t="s">
        <v>6</v>
      </c>
    </row>
    <row r="40" spans="1:6" ht="25.5">
      <c r="A40" s="32" t="s">
        <v>112</v>
      </c>
      <c r="B40" s="33" t="s">
        <v>113</v>
      </c>
      <c r="C40" s="32" t="s">
        <v>65</v>
      </c>
      <c r="D40" s="75" t="s">
        <v>6</v>
      </c>
      <c r="E40" s="75" t="s">
        <v>6</v>
      </c>
      <c r="F40" s="41" t="s">
        <v>6</v>
      </c>
    </row>
    <row r="41" spans="1:6">
      <c r="A41" s="29" t="s">
        <v>114</v>
      </c>
      <c r="B41" s="44" t="s">
        <v>96</v>
      </c>
      <c r="C41" s="29" t="s">
        <v>65</v>
      </c>
      <c r="D41" s="75" t="s">
        <v>6</v>
      </c>
      <c r="E41" s="75" t="s">
        <v>6</v>
      </c>
      <c r="F41" s="41" t="s">
        <v>6</v>
      </c>
    </row>
    <row r="42" spans="1:6">
      <c r="A42" s="29" t="s">
        <v>115</v>
      </c>
      <c r="B42" s="30" t="s">
        <v>98</v>
      </c>
      <c r="C42" s="29" t="s">
        <v>65</v>
      </c>
      <c r="D42" s="75" t="s">
        <v>6</v>
      </c>
      <c r="E42" s="75" t="s">
        <v>6</v>
      </c>
      <c r="F42" s="41" t="s">
        <v>6</v>
      </c>
    </row>
    <row r="43" spans="1:6" ht="25.5">
      <c r="A43" s="29" t="s">
        <v>116</v>
      </c>
      <c r="B43" s="30" t="s">
        <v>100</v>
      </c>
      <c r="C43" s="29" t="s">
        <v>65</v>
      </c>
      <c r="D43" s="75" t="s">
        <v>6</v>
      </c>
      <c r="E43" s="75" t="s">
        <v>6</v>
      </c>
      <c r="F43" s="41" t="s">
        <v>6</v>
      </c>
    </row>
    <row r="44" spans="1:6">
      <c r="A44" s="32" t="s">
        <v>117</v>
      </c>
      <c r="B44" s="33" t="s">
        <v>118</v>
      </c>
      <c r="C44" s="32" t="s">
        <v>65</v>
      </c>
      <c r="D44" s="64">
        <f>D15-D29-D36</f>
        <v>486.77484575166113</v>
      </c>
      <c r="E44" s="64">
        <f t="shared" ref="E44:F44" si="3">E15-E29</f>
        <v>0</v>
      </c>
      <c r="F44" s="34">
        <f t="shared" si="3"/>
        <v>0</v>
      </c>
    </row>
    <row r="45" spans="1:6" ht="38.25">
      <c r="A45" s="48" t="s">
        <v>119</v>
      </c>
      <c r="B45" s="33" t="s">
        <v>120</v>
      </c>
      <c r="C45" s="49" t="s">
        <v>121</v>
      </c>
      <c r="D45" s="70">
        <f>D44/D15*100</f>
        <v>63.100344495046258</v>
      </c>
      <c r="E45" s="70">
        <f t="shared" ref="E45" si="4">E44/E15*100</f>
        <v>0</v>
      </c>
      <c r="F45" s="62">
        <v>0</v>
      </c>
    </row>
    <row r="46" spans="1:6" ht="63.75">
      <c r="A46" s="48" t="s">
        <v>122</v>
      </c>
      <c r="B46" s="68" t="s">
        <v>123</v>
      </c>
      <c r="C46" s="67"/>
      <c r="D46" s="71"/>
      <c r="E46" s="71"/>
      <c r="F46" s="67"/>
    </row>
    <row r="48" spans="1:6">
      <c r="A48" s="51"/>
      <c r="B48" s="52" t="s">
        <v>130</v>
      </c>
    </row>
    <row r="49" spans="1:6" ht="30" customHeight="1">
      <c r="A49" s="53" t="s">
        <v>125</v>
      </c>
      <c r="B49" s="149" t="s">
        <v>126</v>
      </c>
      <c r="C49" s="149"/>
      <c r="D49" s="149"/>
      <c r="E49" s="149"/>
      <c r="F49" s="149"/>
    </row>
    <row r="50" spans="1:6">
      <c r="A50" s="51"/>
      <c r="B50" s="51"/>
    </row>
    <row r="51" spans="1:6">
      <c r="A51" s="51"/>
      <c r="B51" s="51"/>
    </row>
    <row r="52" spans="1:6">
      <c r="A52" s="51"/>
      <c r="B52" s="51"/>
    </row>
  </sheetData>
  <mergeCells count="6">
    <mergeCell ref="D1:F1"/>
    <mergeCell ref="D2:F2"/>
    <mergeCell ref="B49:F49"/>
    <mergeCell ref="A4:F4"/>
    <mergeCell ref="A5:F5"/>
    <mergeCell ref="A6:F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5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2"/>
  <sheetViews>
    <sheetView workbookViewId="0">
      <pane xSplit="3" ySplit="8" topLeftCell="D45" activePane="bottomRight" state="frozen"/>
      <selection pane="topRight" activeCell="D1" sqref="D1"/>
      <selection pane="bottomLeft" activeCell="A9" sqref="A9"/>
      <selection pane="bottomRight" activeCell="D36" sqref="D36:D39"/>
    </sheetView>
  </sheetViews>
  <sheetFormatPr defaultRowHeight="15"/>
  <cols>
    <col min="1" max="1" width="5.85546875" customWidth="1"/>
    <col min="2" max="2" width="38.85546875" customWidth="1"/>
    <col min="4" max="4" width="13.42578125" customWidth="1"/>
    <col min="5" max="5" width="14" customWidth="1"/>
    <col min="6" max="6" width="15.42578125" customWidth="1"/>
  </cols>
  <sheetData>
    <row r="1" spans="1:6">
      <c r="D1" s="148" t="s">
        <v>44</v>
      </c>
      <c r="E1" s="148"/>
      <c r="F1" s="148"/>
    </row>
    <row r="2" spans="1:6" ht="42" customHeight="1">
      <c r="D2" s="149" t="s">
        <v>160</v>
      </c>
      <c r="E2" s="149"/>
      <c r="F2" s="149"/>
    </row>
    <row r="3" spans="1:6" ht="13.5" customHeight="1">
      <c r="A3" s="23"/>
      <c r="B3" s="23"/>
      <c r="C3" s="23"/>
      <c r="D3" s="23"/>
      <c r="E3" s="24"/>
      <c r="F3" s="24"/>
    </row>
    <row r="4" spans="1:6" ht="16.5" customHeight="1">
      <c r="A4" s="125" t="s">
        <v>161</v>
      </c>
      <c r="B4" s="125"/>
      <c r="C4" s="125"/>
      <c r="D4" s="125"/>
      <c r="E4" s="125"/>
      <c r="F4" s="125"/>
    </row>
    <row r="5" spans="1:6" ht="17.25" customHeight="1">
      <c r="A5" s="125" t="s">
        <v>16</v>
      </c>
      <c r="B5" s="125"/>
      <c r="C5" s="125"/>
      <c r="D5" s="125"/>
      <c r="E5" s="125"/>
      <c r="F5" s="125"/>
    </row>
    <row r="6" spans="1:6" ht="17.25" customHeight="1">
      <c r="A6" s="125" t="s">
        <v>129</v>
      </c>
      <c r="B6" s="125"/>
      <c r="C6" s="125"/>
      <c r="D6" s="125"/>
      <c r="E6" s="125"/>
      <c r="F6" s="125"/>
    </row>
    <row r="8" spans="1:6" ht="102.75" thickBot="1">
      <c r="A8" s="72" t="s">
        <v>0</v>
      </c>
      <c r="B8" s="72" t="s">
        <v>46</v>
      </c>
      <c r="C8" s="72" t="s">
        <v>47</v>
      </c>
      <c r="D8" s="72" t="s">
        <v>167</v>
      </c>
      <c r="E8" s="77" t="s">
        <v>168</v>
      </c>
      <c r="F8" s="72" t="s">
        <v>164</v>
      </c>
    </row>
    <row r="9" spans="1:6">
      <c r="A9" s="26" t="s">
        <v>48</v>
      </c>
      <c r="B9" s="27" t="s">
        <v>49</v>
      </c>
      <c r="C9" s="26" t="s">
        <v>50</v>
      </c>
      <c r="D9" s="63">
        <v>259</v>
      </c>
      <c r="E9" s="63">
        <v>259</v>
      </c>
      <c r="F9" s="63">
        <v>259</v>
      </c>
    </row>
    <row r="10" spans="1:6" ht="63.75">
      <c r="A10" s="29" t="s">
        <v>51</v>
      </c>
      <c r="B10" s="30" t="s">
        <v>52</v>
      </c>
      <c r="C10" s="29" t="s">
        <v>50</v>
      </c>
      <c r="D10" s="35">
        <v>216.43400000000003</v>
      </c>
      <c r="E10" s="35">
        <v>215.74416666666633</v>
      </c>
      <c r="F10" s="35">
        <v>216.69024999999999</v>
      </c>
    </row>
    <row r="11" spans="1:6">
      <c r="A11" s="29" t="s">
        <v>53</v>
      </c>
      <c r="B11" s="30" t="s">
        <v>54</v>
      </c>
      <c r="C11" s="29" t="s">
        <v>55</v>
      </c>
      <c r="D11" s="35">
        <v>1124.995201</v>
      </c>
      <c r="E11" s="35">
        <v>1180</v>
      </c>
      <c r="F11" s="35">
        <v>1131.421</v>
      </c>
    </row>
    <row r="12" spans="1:6">
      <c r="A12" s="29" t="s">
        <v>56</v>
      </c>
      <c r="B12" s="30" t="s">
        <v>57</v>
      </c>
      <c r="C12" s="29" t="s">
        <v>55</v>
      </c>
      <c r="D12" s="35">
        <v>1098.3959319999999</v>
      </c>
      <c r="E12" s="35">
        <v>1152.13642</v>
      </c>
      <c r="F12" s="35">
        <v>1107.4918599999999</v>
      </c>
    </row>
    <row r="13" spans="1:6">
      <c r="A13" s="29" t="s">
        <v>58</v>
      </c>
      <c r="B13" s="30" t="s">
        <v>59</v>
      </c>
      <c r="C13" s="29" t="s">
        <v>60</v>
      </c>
      <c r="D13" s="35" t="s">
        <v>6</v>
      </c>
      <c r="E13" s="35" t="s">
        <v>6</v>
      </c>
      <c r="F13" s="35" t="s">
        <v>6</v>
      </c>
    </row>
    <row r="14" spans="1:6">
      <c r="A14" s="29" t="s">
        <v>61</v>
      </c>
      <c r="B14" s="30" t="s">
        <v>62</v>
      </c>
      <c r="C14" s="29" t="s">
        <v>60</v>
      </c>
      <c r="D14" s="35" t="s">
        <v>6</v>
      </c>
      <c r="E14" s="35" t="s">
        <v>6</v>
      </c>
      <c r="F14" s="35" t="s">
        <v>6</v>
      </c>
    </row>
    <row r="15" spans="1:6" ht="21" customHeight="1">
      <c r="A15" s="32" t="s">
        <v>63</v>
      </c>
      <c r="B15" s="33" t="s">
        <v>64</v>
      </c>
      <c r="C15" s="32" t="s">
        <v>65</v>
      </c>
      <c r="D15" s="64">
        <f>SUM(D16:D17)</f>
        <v>1298.6537633300002</v>
      </c>
      <c r="E15" s="64">
        <f t="shared" ref="E15:F15" si="0">SUM(E16:E17)</f>
        <v>382.03714617365</v>
      </c>
      <c r="F15" s="64">
        <f t="shared" si="0"/>
        <v>403.01550404828299</v>
      </c>
    </row>
    <row r="16" spans="1:6">
      <c r="A16" s="29" t="s">
        <v>66</v>
      </c>
      <c r="B16" s="30" t="s">
        <v>67</v>
      </c>
      <c r="C16" s="29" t="s">
        <v>65</v>
      </c>
      <c r="D16" s="35">
        <v>1014.2780227700001</v>
      </c>
      <c r="E16" s="35">
        <v>23.007089168457103</v>
      </c>
      <c r="F16" s="35">
        <v>24.741905057748117</v>
      </c>
    </row>
    <row r="17" spans="1:6" ht="16.5" customHeight="1">
      <c r="A17" s="29" t="s">
        <v>68</v>
      </c>
      <c r="B17" s="30" t="s">
        <v>69</v>
      </c>
      <c r="C17" s="29" t="s">
        <v>65</v>
      </c>
      <c r="D17" s="35">
        <v>284.37574056</v>
      </c>
      <c r="E17" s="35">
        <v>359.03005700519287</v>
      </c>
      <c r="F17" s="35">
        <v>378.27359899053488</v>
      </c>
    </row>
    <row r="18" spans="1:6" ht="25.5">
      <c r="A18" s="29" t="s">
        <v>70</v>
      </c>
      <c r="B18" s="30" t="s">
        <v>71</v>
      </c>
      <c r="C18" s="29" t="s">
        <v>65</v>
      </c>
      <c r="D18" s="74" t="s">
        <v>6</v>
      </c>
      <c r="E18" s="74" t="s">
        <v>6</v>
      </c>
      <c r="F18" s="74" t="s">
        <v>6</v>
      </c>
    </row>
    <row r="19" spans="1:6">
      <c r="A19" s="29" t="s">
        <v>72</v>
      </c>
      <c r="B19" s="30" t="s">
        <v>73</v>
      </c>
      <c r="C19" s="29" t="s">
        <v>65</v>
      </c>
      <c r="D19" s="74" t="s">
        <v>6</v>
      </c>
      <c r="E19" s="74" t="s">
        <v>6</v>
      </c>
      <c r="F19" s="74" t="s">
        <v>6</v>
      </c>
    </row>
    <row r="20" spans="1:6" ht="25.5">
      <c r="A20" s="29"/>
      <c r="B20" s="30" t="s">
        <v>74</v>
      </c>
      <c r="C20" s="36" t="s">
        <v>75</v>
      </c>
      <c r="D20" s="74" t="s">
        <v>6</v>
      </c>
      <c r="E20" s="74" t="s">
        <v>6</v>
      </c>
      <c r="F20" s="74" t="s">
        <v>6</v>
      </c>
    </row>
    <row r="21" spans="1:6">
      <c r="A21" s="29" t="s">
        <v>76</v>
      </c>
      <c r="B21" s="30" t="s">
        <v>77</v>
      </c>
      <c r="C21" s="29" t="s">
        <v>65</v>
      </c>
      <c r="D21" s="74" t="s">
        <v>6</v>
      </c>
      <c r="E21" s="74" t="s">
        <v>6</v>
      </c>
      <c r="F21" s="74" t="s">
        <v>6</v>
      </c>
    </row>
    <row r="22" spans="1:6" ht="25.5">
      <c r="A22" s="29"/>
      <c r="B22" s="30" t="s">
        <v>78</v>
      </c>
      <c r="C22" s="36" t="s">
        <v>79</v>
      </c>
      <c r="D22" s="74" t="s">
        <v>6</v>
      </c>
      <c r="E22" s="74" t="s">
        <v>6</v>
      </c>
      <c r="F22" s="74" t="s">
        <v>6</v>
      </c>
    </row>
    <row r="23" spans="1:6" ht="25.5">
      <c r="A23" s="29"/>
      <c r="B23" s="30" t="s">
        <v>80</v>
      </c>
      <c r="C23" s="36"/>
      <c r="D23" s="74" t="s">
        <v>6</v>
      </c>
      <c r="E23" s="74" t="s">
        <v>6</v>
      </c>
      <c r="F23" s="74" t="s">
        <v>6</v>
      </c>
    </row>
    <row r="24" spans="1:6">
      <c r="A24" s="32" t="s">
        <v>81</v>
      </c>
      <c r="B24" s="33" t="s">
        <v>82</v>
      </c>
      <c r="C24" s="32" t="s">
        <v>65</v>
      </c>
      <c r="D24" s="64">
        <v>82.226307739999996</v>
      </c>
      <c r="E24" s="74" t="s">
        <v>6</v>
      </c>
      <c r="F24" s="74" t="s">
        <v>6</v>
      </c>
    </row>
    <row r="25" spans="1:6" ht="38.25">
      <c r="A25" s="32" t="s">
        <v>83</v>
      </c>
      <c r="B25" s="33" t="s">
        <v>84</v>
      </c>
      <c r="C25" s="29"/>
      <c r="D25" s="74"/>
      <c r="E25" s="74"/>
      <c r="F25" s="74"/>
    </row>
    <row r="26" spans="1:6">
      <c r="A26" s="29" t="s">
        <v>85</v>
      </c>
      <c r="B26" s="30" t="s">
        <v>86</v>
      </c>
      <c r="C26" s="29" t="s">
        <v>87</v>
      </c>
      <c r="D26" s="73">
        <v>103.30000000000001</v>
      </c>
      <c r="E26" s="74" t="s">
        <v>6</v>
      </c>
      <c r="F26" s="74" t="s">
        <v>6</v>
      </c>
    </row>
    <row r="27" spans="1:6" ht="25.5">
      <c r="A27" s="29" t="s">
        <v>88</v>
      </c>
      <c r="B27" s="30" t="s">
        <v>89</v>
      </c>
      <c r="C27" s="29" t="s">
        <v>90</v>
      </c>
      <c r="D27" s="35">
        <v>43.569861245563082</v>
      </c>
      <c r="E27" s="74" t="s">
        <v>6</v>
      </c>
      <c r="F27" s="74" t="s">
        <v>6</v>
      </c>
    </row>
    <row r="28" spans="1:6" ht="89.25">
      <c r="A28" s="29" t="s">
        <v>91</v>
      </c>
      <c r="B28" s="30" t="s">
        <v>92</v>
      </c>
      <c r="C28" s="29"/>
      <c r="D28" s="66" t="s">
        <v>135</v>
      </c>
      <c r="E28" s="40" t="s">
        <v>142</v>
      </c>
      <c r="F28" s="40" t="s">
        <v>142</v>
      </c>
    </row>
    <row r="29" spans="1:6">
      <c r="A29" s="32" t="s">
        <v>93</v>
      </c>
      <c r="B29" s="33" t="s">
        <v>94</v>
      </c>
      <c r="C29" s="32" t="s">
        <v>65</v>
      </c>
      <c r="D29" s="64">
        <f t="shared" ref="D29" si="1">SUM(D30:D31)</f>
        <v>330.90667834999999</v>
      </c>
      <c r="E29" s="64">
        <f>SUM(E30:E31)</f>
        <v>382.03714617365</v>
      </c>
      <c r="F29" s="64">
        <f>SUM(F30:F31)</f>
        <v>403.01550404828299</v>
      </c>
    </row>
    <row r="30" spans="1:6">
      <c r="A30" s="43" t="s">
        <v>95</v>
      </c>
      <c r="B30" s="44" t="s">
        <v>96</v>
      </c>
      <c r="C30" s="29" t="s">
        <v>65</v>
      </c>
      <c r="D30" s="35">
        <v>21.374680516756001</v>
      </c>
      <c r="E30" s="35">
        <v>23.007089168457103</v>
      </c>
      <c r="F30" s="35">
        <v>24.741905057748117</v>
      </c>
    </row>
    <row r="31" spans="1:6">
      <c r="A31" s="43" t="s">
        <v>97</v>
      </c>
      <c r="B31" s="30" t="s">
        <v>98</v>
      </c>
      <c r="C31" s="29" t="s">
        <v>65</v>
      </c>
      <c r="D31" s="35">
        <v>309.53199783324396</v>
      </c>
      <c r="E31" s="35">
        <v>359.03005700519287</v>
      </c>
      <c r="F31" s="35">
        <v>378.27359899053488</v>
      </c>
    </row>
    <row r="32" spans="1:6" ht="25.5">
      <c r="A32" s="43" t="s">
        <v>99</v>
      </c>
      <c r="B32" s="30" t="s">
        <v>100</v>
      </c>
      <c r="C32" s="29" t="s">
        <v>65</v>
      </c>
      <c r="D32" s="75" t="s">
        <v>6</v>
      </c>
      <c r="E32" s="75" t="s">
        <v>6</v>
      </c>
      <c r="F32" s="75" t="s">
        <v>6</v>
      </c>
    </row>
    <row r="33" spans="1:6" ht="25.5">
      <c r="A33" s="45" t="s">
        <v>101</v>
      </c>
      <c r="B33" s="33" t="s">
        <v>102</v>
      </c>
      <c r="C33" s="32" t="s">
        <v>65</v>
      </c>
      <c r="D33" s="75" t="s">
        <v>6</v>
      </c>
      <c r="E33" s="75" t="s">
        <v>6</v>
      </c>
      <c r="F33" s="75" t="s">
        <v>6</v>
      </c>
    </row>
    <row r="34" spans="1:6">
      <c r="A34" s="43" t="s">
        <v>103</v>
      </c>
      <c r="B34" s="46" t="s">
        <v>104</v>
      </c>
      <c r="C34" s="29" t="s">
        <v>65</v>
      </c>
      <c r="D34" s="75" t="s">
        <v>6</v>
      </c>
      <c r="E34" s="75" t="s">
        <v>6</v>
      </c>
      <c r="F34" s="75" t="s">
        <v>6</v>
      </c>
    </row>
    <row r="35" spans="1:6">
      <c r="A35" s="43" t="s">
        <v>105</v>
      </c>
      <c r="B35" s="46" t="s">
        <v>106</v>
      </c>
      <c r="C35" s="29" t="s">
        <v>65</v>
      </c>
      <c r="D35" s="75" t="s">
        <v>6</v>
      </c>
      <c r="E35" s="75" t="s">
        <v>6</v>
      </c>
      <c r="F35" s="75" t="s">
        <v>6</v>
      </c>
    </row>
    <row r="36" spans="1:6" ht="25.5">
      <c r="A36" s="32" t="s">
        <v>107</v>
      </c>
      <c r="B36" s="33" t="s">
        <v>108</v>
      </c>
      <c r="C36" s="32" t="s">
        <v>65</v>
      </c>
      <c r="D36" s="64">
        <v>52.429700821735175</v>
      </c>
      <c r="E36" s="75" t="s">
        <v>6</v>
      </c>
      <c r="F36" s="75" t="s">
        <v>6</v>
      </c>
    </row>
    <row r="37" spans="1:6">
      <c r="A37" s="29" t="s">
        <v>109</v>
      </c>
      <c r="B37" s="44" t="s">
        <v>96</v>
      </c>
      <c r="C37" s="29" t="s">
        <v>65</v>
      </c>
      <c r="D37" s="75" t="s">
        <v>6</v>
      </c>
      <c r="E37" s="75" t="s">
        <v>6</v>
      </c>
      <c r="F37" s="75" t="s">
        <v>6</v>
      </c>
    </row>
    <row r="38" spans="1:6">
      <c r="A38" s="29" t="s">
        <v>110</v>
      </c>
      <c r="B38" s="30" t="s">
        <v>98</v>
      </c>
      <c r="C38" s="29" t="s">
        <v>65</v>
      </c>
      <c r="D38" s="35">
        <v>52.429700821735175</v>
      </c>
      <c r="E38" s="75" t="s">
        <v>6</v>
      </c>
      <c r="F38" s="75" t="s">
        <v>6</v>
      </c>
    </row>
    <row r="39" spans="1:6" ht="25.5">
      <c r="A39" s="29" t="s">
        <v>111</v>
      </c>
      <c r="B39" s="30" t="s">
        <v>100</v>
      </c>
      <c r="C39" s="29" t="s">
        <v>65</v>
      </c>
      <c r="D39" s="75" t="s">
        <v>6</v>
      </c>
      <c r="E39" s="75" t="s">
        <v>6</v>
      </c>
      <c r="F39" s="75" t="s">
        <v>6</v>
      </c>
    </row>
    <row r="40" spans="1:6" ht="25.5">
      <c r="A40" s="32" t="s">
        <v>112</v>
      </c>
      <c r="B40" s="33" t="s">
        <v>113</v>
      </c>
      <c r="C40" s="32" t="s">
        <v>65</v>
      </c>
      <c r="D40" s="75" t="s">
        <v>6</v>
      </c>
      <c r="E40" s="75" t="s">
        <v>6</v>
      </c>
      <c r="F40" s="75" t="s">
        <v>6</v>
      </c>
    </row>
    <row r="41" spans="1:6">
      <c r="A41" s="29" t="s">
        <v>114</v>
      </c>
      <c r="B41" s="44" t="s">
        <v>96</v>
      </c>
      <c r="C41" s="29" t="s">
        <v>65</v>
      </c>
      <c r="D41" s="75" t="s">
        <v>6</v>
      </c>
      <c r="E41" s="75" t="s">
        <v>6</v>
      </c>
      <c r="F41" s="75" t="s">
        <v>6</v>
      </c>
    </row>
    <row r="42" spans="1:6">
      <c r="A42" s="29" t="s">
        <v>115</v>
      </c>
      <c r="B42" s="30" t="s">
        <v>98</v>
      </c>
      <c r="C42" s="29" t="s">
        <v>65</v>
      </c>
      <c r="D42" s="75" t="s">
        <v>6</v>
      </c>
      <c r="E42" s="75" t="s">
        <v>6</v>
      </c>
      <c r="F42" s="75" t="s">
        <v>6</v>
      </c>
    </row>
    <row r="43" spans="1:6" ht="25.5">
      <c r="A43" s="29" t="s">
        <v>116</v>
      </c>
      <c r="B43" s="30" t="s">
        <v>100</v>
      </c>
      <c r="C43" s="29" t="s">
        <v>65</v>
      </c>
      <c r="D43" s="75" t="s">
        <v>6</v>
      </c>
      <c r="E43" s="75" t="s">
        <v>6</v>
      </c>
      <c r="F43" s="75" t="s">
        <v>6</v>
      </c>
    </row>
    <row r="44" spans="1:6">
      <c r="A44" s="32" t="s">
        <v>117</v>
      </c>
      <c r="B44" s="33" t="s">
        <v>118</v>
      </c>
      <c r="C44" s="32" t="s">
        <v>65</v>
      </c>
      <c r="D44" s="64">
        <f>D15-D29-D36</f>
        <v>915.31738415826499</v>
      </c>
      <c r="E44" s="64">
        <f>E15-E29</f>
        <v>0</v>
      </c>
      <c r="F44" s="64">
        <f>F15-F29</f>
        <v>0</v>
      </c>
    </row>
    <row r="45" spans="1:6" ht="38.25">
      <c r="A45" s="48" t="s">
        <v>119</v>
      </c>
      <c r="B45" s="33" t="s">
        <v>120</v>
      </c>
      <c r="C45" s="49" t="s">
        <v>121</v>
      </c>
      <c r="D45" s="76">
        <f>D44/D15*100</f>
        <v>70.48201837964983</v>
      </c>
      <c r="E45" s="76">
        <f>E44/E15*100</f>
        <v>0</v>
      </c>
      <c r="F45" s="76">
        <v>0</v>
      </c>
    </row>
    <row r="46" spans="1:6" ht="63.75">
      <c r="A46" s="48" t="s">
        <v>122</v>
      </c>
      <c r="B46" s="68" t="s">
        <v>123</v>
      </c>
      <c r="C46" s="67"/>
      <c r="D46" s="81" t="s">
        <v>6</v>
      </c>
      <c r="E46" s="81" t="s">
        <v>6</v>
      </c>
      <c r="F46" s="81" t="s">
        <v>6</v>
      </c>
    </row>
    <row r="48" spans="1:6">
      <c r="A48" s="51"/>
      <c r="B48" s="52" t="s">
        <v>130</v>
      </c>
    </row>
    <row r="49" spans="1:6" ht="30" customHeight="1">
      <c r="A49" s="53" t="s">
        <v>125</v>
      </c>
      <c r="B49" s="149" t="s">
        <v>126</v>
      </c>
      <c r="C49" s="149"/>
      <c r="D49" s="149"/>
      <c r="E49" s="149"/>
      <c r="F49" s="149"/>
    </row>
    <row r="50" spans="1:6">
      <c r="A50" s="51"/>
      <c r="B50" s="51"/>
    </row>
    <row r="51" spans="1:6">
      <c r="A51" s="51"/>
      <c r="B51" s="51"/>
    </row>
    <row r="52" spans="1:6">
      <c r="A52" s="51"/>
      <c r="B52" s="51"/>
    </row>
  </sheetData>
  <mergeCells count="6">
    <mergeCell ref="D1:F1"/>
    <mergeCell ref="D2:F2"/>
    <mergeCell ref="B49:F49"/>
    <mergeCell ref="A4:F4"/>
    <mergeCell ref="A5:F5"/>
    <mergeCell ref="A6:F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5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workbookViewId="0">
      <pane xSplit="2" ySplit="8" topLeftCell="C42" activePane="bottomRight" state="frozen"/>
      <selection activeCell="G28" sqref="G28"/>
      <selection pane="topRight" activeCell="G28" sqref="G28"/>
      <selection pane="bottomLeft" activeCell="G28" sqref="G28"/>
      <selection pane="bottomRight" activeCell="A5" sqref="A5:F5"/>
    </sheetView>
  </sheetViews>
  <sheetFormatPr defaultRowHeight="15"/>
  <cols>
    <col min="1" max="1" width="5.85546875" customWidth="1"/>
    <col min="2" max="2" width="38.85546875" customWidth="1"/>
    <col min="4" max="4" width="16.28515625" customWidth="1"/>
    <col min="5" max="5" width="14" customWidth="1"/>
    <col min="6" max="6" width="15.42578125" customWidth="1"/>
  </cols>
  <sheetData>
    <row r="1" spans="1:8">
      <c r="D1" s="148" t="s">
        <v>44</v>
      </c>
      <c r="E1" s="148"/>
      <c r="F1" s="148"/>
    </row>
    <row r="2" spans="1:8" ht="36.75" customHeight="1">
      <c r="D2" s="149" t="s">
        <v>160</v>
      </c>
      <c r="E2" s="149"/>
      <c r="F2" s="149"/>
    </row>
    <row r="3" spans="1:8" ht="13.5" customHeight="1">
      <c r="A3" s="23"/>
      <c r="B3" s="23"/>
      <c r="C3" s="23"/>
      <c r="D3" s="23"/>
      <c r="E3" s="118"/>
      <c r="F3" s="118"/>
    </row>
    <row r="4" spans="1:8" ht="16.5" customHeight="1">
      <c r="A4" s="125" t="s">
        <v>180</v>
      </c>
      <c r="B4" s="125"/>
      <c r="C4" s="125"/>
      <c r="D4" s="125"/>
      <c r="E4" s="125"/>
      <c r="F4" s="125"/>
    </row>
    <row r="5" spans="1:8" ht="17.25" customHeight="1">
      <c r="A5" s="125" t="s">
        <v>145</v>
      </c>
      <c r="B5" s="125"/>
      <c r="C5" s="125"/>
      <c r="D5" s="125"/>
      <c r="E5" s="125"/>
      <c r="F5" s="125"/>
    </row>
    <row r="6" spans="1:8" ht="17.25" customHeight="1">
      <c r="A6" s="125" t="s">
        <v>147</v>
      </c>
      <c r="B6" s="125"/>
      <c r="C6" s="125"/>
      <c r="D6" s="125"/>
      <c r="E6" s="125"/>
      <c r="F6" s="125"/>
    </row>
    <row r="8" spans="1:8" ht="77.25" thickBot="1">
      <c r="A8" s="86" t="s">
        <v>0</v>
      </c>
      <c r="B8" s="86" t="s">
        <v>46</v>
      </c>
      <c r="C8" s="86" t="s">
        <v>47</v>
      </c>
      <c r="D8" s="72" t="s">
        <v>167</v>
      </c>
      <c r="E8" s="77" t="s">
        <v>168</v>
      </c>
      <c r="F8" s="72" t="s">
        <v>177</v>
      </c>
    </row>
    <row r="9" spans="1:8">
      <c r="A9" s="123" t="s">
        <v>48</v>
      </c>
      <c r="B9" s="27" t="s">
        <v>49</v>
      </c>
      <c r="C9" s="123" t="s">
        <v>50</v>
      </c>
      <c r="D9" s="28">
        <v>230</v>
      </c>
      <c r="E9" s="28">
        <v>230</v>
      </c>
      <c r="F9" s="28">
        <v>230</v>
      </c>
    </row>
    <row r="10" spans="1:8" ht="63.75">
      <c r="A10" s="120" t="s">
        <v>51</v>
      </c>
      <c r="B10" s="30" t="s">
        <v>52</v>
      </c>
      <c r="C10" s="120" t="s">
        <v>50</v>
      </c>
      <c r="D10" s="31">
        <f>[22]Год!$H$12-[22]Год!$H$14+[23]Год!$H$12-[23]Год!$H$14</f>
        <v>118.03927880257901</v>
      </c>
      <c r="E10" s="35">
        <f>'[12]0.1'!$I$12</f>
        <v>117.65548333333332</v>
      </c>
      <c r="F10" s="35">
        <f>'[12]0.1'!$L$12</f>
        <v>117.0517962749616</v>
      </c>
    </row>
    <row r="11" spans="1:8">
      <c r="A11" s="120" t="s">
        <v>53</v>
      </c>
      <c r="B11" s="30" t="s">
        <v>54</v>
      </c>
      <c r="C11" s="120" t="s">
        <v>55</v>
      </c>
      <c r="D11" s="31">
        <v>430.654</v>
      </c>
      <c r="E11" s="31">
        <v>413.73599999999999</v>
      </c>
      <c r="F11" s="31">
        <v>460.13200000000001</v>
      </c>
    </row>
    <row r="12" spans="1:8">
      <c r="A12" s="120" t="s">
        <v>56</v>
      </c>
      <c r="B12" s="30" t="s">
        <v>57</v>
      </c>
      <c r="C12" s="120" t="s">
        <v>55</v>
      </c>
      <c r="D12" s="31">
        <v>325.68200000000002</v>
      </c>
      <c r="E12" s="31">
        <v>327.21039999999999</v>
      </c>
      <c r="F12" s="31">
        <v>346.97700000000003</v>
      </c>
    </row>
    <row r="13" spans="1:8">
      <c r="A13" s="120" t="s">
        <v>58</v>
      </c>
      <c r="B13" s="30" t="s">
        <v>59</v>
      </c>
      <c r="C13" s="120" t="s">
        <v>60</v>
      </c>
      <c r="D13" s="31">
        <v>1500.0530000000001</v>
      </c>
      <c r="E13" s="35">
        <v>1394.7799999999991</v>
      </c>
      <c r="F13" s="31">
        <v>1474.4209999999998</v>
      </c>
      <c r="H13" s="87"/>
    </row>
    <row r="14" spans="1:8">
      <c r="A14" s="120" t="s">
        <v>61</v>
      </c>
      <c r="B14" s="30" t="s">
        <v>62</v>
      </c>
      <c r="C14" s="120" t="s">
        <v>60</v>
      </c>
      <c r="D14" s="31">
        <v>1432.4970000000001</v>
      </c>
      <c r="E14" s="35">
        <v>1388.2800000000011</v>
      </c>
      <c r="F14" s="31">
        <v>1467.9209999999998</v>
      </c>
      <c r="H14" s="87"/>
    </row>
    <row r="15" spans="1:8" ht="21" customHeight="1">
      <c r="A15" s="32" t="s">
        <v>63</v>
      </c>
      <c r="B15" s="121" t="s">
        <v>64</v>
      </c>
      <c r="C15" s="32" t="s">
        <v>65</v>
      </c>
      <c r="D15" s="64">
        <v>2775.2115035900001</v>
      </c>
      <c r="E15" s="64">
        <v>1895.7191554412645</v>
      </c>
      <c r="F15" s="34">
        <v>3081.3912265861281</v>
      </c>
      <c r="H15" s="87"/>
    </row>
    <row r="16" spans="1:8">
      <c r="A16" s="120" t="s">
        <v>66</v>
      </c>
      <c r="B16" s="30" t="s">
        <v>67</v>
      </c>
      <c r="C16" s="120" t="s">
        <v>65</v>
      </c>
      <c r="D16" s="35">
        <v>259.32429848000004</v>
      </c>
      <c r="E16" s="31">
        <v>166.16331323472096</v>
      </c>
      <c r="F16" s="31">
        <v>236.77852430429897</v>
      </c>
    </row>
    <row r="17" spans="1:9" ht="16.5" customHeight="1">
      <c r="A17" s="120" t="s">
        <v>68</v>
      </c>
      <c r="B17" s="30" t="s">
        <v>69</v>
      </c>
      <c r="C17" s="120" t="s">
        <v>65</v>
      </c>
      <c r="D17" s="35">
        <v>149.56770096999998</v>
      </c>
      <c r="E17" s="31">
        <v>198.75588831669876</v>
      </c>
      <c r="F17" s="31">
        <v>203.66670228182926</v>
      </c>
    </row>
    <row r="18" spans="1:9" ht="25.5">
      <c r="A18" s="120" t="s">
        <v>70</v>
      </c>
      <c r="B18" s="30" t="s">
        <v>71</v>
      </c>
      <c r="C18" s="120" t="s">
        <v>65</v>
      </c>
      <c r="D18" s="35">
        <v>2366.3195041399999</v>
      </c>
      <c r="E18" s="35">
        <v>1530.7999538898448</v>
      </c>
      <c r="F18" s="35">
        <v>2640.9459999999999</v>
      </c>
    </row>
    <row r="19" spans="1:9">
      <c r="A19" s="120" t="s">
        <v>72</v>
      </c>
      <c r="B19" s="30" t="s">
        <v>73</v>
      </c>
      <c r="C19" s="120" t="s">
        <v>65</v>
      </c>
      <c r="D19" s="31">
        <v>173.06899999999999</v>
      </c>
      <c r="E19" s="31">
        <v>165.81090763392095</v>
      </c>
      <c r="F19" s="31">
        <v>236.38651905807794</v>
      </c>
      <c r="I19" s="88"/>
    </row>
    <row r="20" spans="1:9" ht="25.5">
      <c r="A20" s="120"/>
      <c r="B20" s="89" t="s">
        <v>74</v>
      </c>
      <c r="C20" s="36" t="s">
        <v>75</v>
      </c>
      <c r="D20" s="38">
        <v>173.89738384466781</v>
      </c>
      <c r="E20" s="38">
        <v>176.7</v>
      </c>
      <c r="F20" s="38">
        <v>187.66999999999996</v>
      </c>
    </row>
    <row r="21" spans="1:9">
      <c r="A21" s="120" t="s">
        <v>76</v>
      </c>
      <c r="B21" s="30" t="s">
        <v>77</v>
      </c>
      <c r="C21" s="120" t="s">
        <v>65</v>
      </c>
      <c r="D21" s="31">
        <v>592.95799999999997</v>
      </c>
      <c r="E21" s="31">
        <v>697.98490988675849</v>
      </c>
      <c r="F21" s="31">
        <v>939.80009044833866</v>
      </c>
    </row>
    <row r="22" spans="1:9" ht="25.5">
      <c r="A22" s="120"/>
      <c r="B22" s="89" t="s">
        <v>78</v>
      </c>
      <c r="C22" s="36" t="s">
        <v>79</v>
      </c>
      <c r="D22" s="38">
        <v>176.68109060146543</v>
      </c>
      <c r="E22" s="38">
        <v>178.3</v>
      </c>
      <c r="F22" s="38">
        <v>179.5</v>
      </c>
    </row>
    <row r="23" spans="1:9" ht="51">
      <c r="A23" s="120"/>
      <c r="B23" s="30" t="s">
        <v>80</v>
      </c>
      <c r="C23" s="36"/>
      <c r="D23" s="40" t="s">
        <v>138</v>
      </c>
      <c r="E23" s="40" t="s">
        <v>166</v>
      </c>
      <c r="F23" s="75"/>
    </row>
    <row r="24" spans="1:9">
      <c r="A24" s="45" t="s">
        <v>81</v>
      </c>
      <c r="B24" s="121" t="s">
        <v>82</v>
      </c>
      <c r="C24" s="32" t="s">
        <v>65</v>
      </c>
      <c r="D24" s="35">
        <v>132.65100000000001</v>
      </c>
      <c r="E24" s="75"/>
      <c r="F24" s="75"/>
    </row>
    <row r="25" spans="1:9" ht="38.25">
      <c r="A25" s="45" t="s">
        <v>83</v>
      </c>
      <c r="B25" s="121" t="s">
        <v>84</v>
      </c>
      <c r="C25" s="120"/>
      <c r="D25" s="120"/>
      <c r="E25" s="41"/>
      <c r="F25" s="41"/>
    </row>
    <row r="26" spans="1:9">
      <c r="A26" s="120" t="s">
        <v>85</v>
      </c>
      <c r="B26" s="30" t="s">
        <v>86</v>
      </c>
      <c r="C26" s="120" t="s">
        <v>87</v>
      </c>
      <c r="D26" s="75">
        <v>705.79999999999984</v>
      </c>
      <c r="E26" s="41"/>
      <c r="F26" s="41"/>
    </row>
    <row r="27" spans="1:9" ht="25.5">
      <c r="A27" s="120" t="s">
        <v>88</v>
      </c>
      <c r="B27" s="30" t="s">
        <v>89</v>
      </c>
      <c r="C27" s="120" t="s">
        <v>90</v>
      </c>
      <c r="D27" s="73">
        <v>53.666469350382563</v>
      </c>
      <c r="E27" s="41"/>
      <c r="F27" s="41"/>
    </row>
    <row r="28" spans="1:9" ht="89.25">
      <c r="A28" s="120" t="s">
        <v>91</v>
      </c>
      <c r="B28" s="30" t="s">
        <v>92</v>
      </c>
      <c r="C28" s="120"/>
      <c r="D28" s="66" t="s">
        <v>135</v>
      </c>
      <c r="E28" s="40" t="s">
        <v>142</v>
      </c>
      <c r="F28" s="40" t="s">
        <v>142</v>
      </c>
    </row>
    <row r="29" spans="1:9">
      <c r="A29" s="32" t="s">
        <v>93</v>
      </c>
      <c r="B29" s="121" t="s">
        <v>94</v>
      </c>
      <c r="C29" s="32" t="s">
        <v>65</v>
      </c>
      <c r="D29" s="34">
        <v>3010.3029999999999</v>
      </c>
      <c r="E29" s="34">
        <f>SUM(E30:E32)</f>
        <v>1853.2119207810979</v>
      </c>
      <c r="F29" s="34">
        <f>SUM(F30:F32)</f>
        <v>2896.0572265861283</v>
      </c>
      <c r="G29" s="158"/>
      <c r="H29" s="158"/>
    </row>
    <row r="30" spans="1:9">
      <c r="A30" s="43" t="s">
        <v>95</v>
      </c>
      <c r="B30" s="44" t="s">
        <v>96</v>
      </c>
      <c r="C30" s="120" t="s">
        <v>65</v>
      </c>
      <c r="D30" s="31">
        <v>173.429</v>
      </c>
      <c r="E30" s="31">
        <v>166.16331323472096</v>
      </c>
      <c r="F30" s="31">
        <v>236.77852430429894</v>
      </c>
    </row>
    <row r="31" spans="1:9">
      <c r="A31" s="43" t="s">
        <v>97</v>
      </c>
      <c r="B31" s="30" t="s">
        <v>98</v>
      </c>
      <c r="C31" s="120" t="s">
        <v>65</v>
      </c>
      <c r="D31" s="31">
        <v>261.21699999999998</v>
      </c>
      <c r="E31" s="31">
        <f>E17</f>
        <v>198.75588831669876</v>
      </c>
      <c r="F31" s="31">
        <f>F17</f>
        <v>203.66670228182926</v>
      </c>
    </row>
    <row r="32" spans="1:9" ht="25.5">
      <c r="A32" s="43" t="s">
        <v>99</v>
      </c>
      <c r="B32" s="30" t="s">
        <v>100</v>
      </c>
      <c r="C32" s="120" t="s">
        <v>65</v>
      </c>
      <c r="D32" s="35">
        <v>2575.6570000000002</v>
      </c>
      <c r="E32" s="35">
        <v>1488.2927192296781</v>
      </c>
      <c r="F32" s="35">
        <v>2455.6120000000001</v>
      </c>
      <c r="H32" s="88"/>
    </row>
    <row r="33" spans="1:6" ht="25.5">
      <c r="A33" s="45" t="s">
        <v>101</v>
      </c>
      <c r="B33" s="121" t="s">
        <v>102</v>
      </c>
      <c r="C33" s="32" t="s">
        <v>65</v>
      </c>
      <c r="D33" s="90"/>
      <c r="E33" s="90"/>
      <c r="F33" s="90"/>
    </row>
    <row r="34" spans="1:6">
      <c r="A34" s="43" t="s">
        <v>103</v>
      </c>
      <c r="B34" s="46" t="s">
        <v>104</v>
      </c>
      <c r="C34" s="120" t="s">
        <v>65</v>
      </c>
      <c r="D34" s="90"/>
      <c r="E34" s="90"/>
      <c r="F34" s="90"/>
    </row>
    <row r="35" spans="1:6">
      <c r="A35" s="43" t="s">
        <v>105</v>
      </c>
      <c r="B35" s="46" t="s">
        <v>106</v>
      </c>
      <c r="C35" s="120" t="s">
        <v>65</v>
      </c>
      <c r="D35" s="90"/>
      <c r="E35" s="90"/>
      <c r="F35" s="90"/>
    </row>
    <row r="36" spans="1:6" ht="25.5">
      <c r="A36" s="45" t="s">
        <v>107</v>
      </c>
      <c r="B36" s="121" t="s">
        <v>108</v>
      </c>
      <c r="C36" s="32" t="s">
        <v>65</v>
      </c>
      <c r="D36" s="64">
        <v>259.91499999999996</v>
      </c>
      <c r="E36" s="64">
        <v>42.50723466016666</v>
      </c>
      <c r="F36" s="64">
        <v>185.33399999999983</v>
      </c>
    </row>
    <row r="37" spans="1:6">
      <c r="A37" s="120" t="s">
        <v>109</v>
      </c>
      <c r="B37" s="44" t="s">
        <v>96</v>
      </c>
      <c r="C37" s="120" t="s">
        <v>65</v>
      </c>
      <c r="D37" s="35"/>
      <c r="E37" s="31"/>
      <c r="F37" s="31"/>
    </row>
    <row r="38" spans="1:6">
      <c r="A38" s="120" t="s">
        <v>110</v>
      </c>
      <c r="B38" s="30" t="s">
        <v>98</v>
      </c>
      <c r="C38" s="120" t="s">
        <v>65</v>
      </c>
      <c r="D38" s="35">
        <v>45.447000000000003</v>
      </c>
      <c r="E38" s="31"/>
      <c r="F38" s="31"/>
    </row>
    <row r="39" spans="1:6" ht="25.5">
      <c r="A39" s="120" t="s">
        <v>111</v>
      </c>
      <c r="B39" s="30" t="s">
        <v>100</v>
      </c>
      <c r="C39" s="120" t="s">
        <v>65</v>
      </c>
      <c r="D39" s="35">
        <v>214.46799999999999</v>
      </c>
      <c r="E39" s="35">
        <v>42.50723466016666</v>
      </c>
      <c r="F39" s="35">
        <v>185.33399999999983</v>
      </c>
    </row>
    <row r="40" spans="1:6" ht="25.5">
      <c r="A40" s="45" t="s">
        <v>112</v>
      </c>
      <c r="B40" s="121" t="s">
        <v>113</v>
      </c>
      <c r="C40" s="32" t="s">
        <v>65</v>
      </c>
      <c r="D40" s="90"/>
      <c r="E40" s="90"/>
      <c r="F40" s="90"/>
    </row>
    <row r="41" spans="1:6">
      <c r="A41" s="120" t="s">
        <v>114</v>
      </c>
      <c r="B41" s="44" t="s">
        <v>96</v>
      </c>
      <c r="C41" s="120" t="s">
        <v>65</v>
      </c>
      <c r="D41" s="90"/>
      <c r="E41" s="90"/>
      <c r="F41" s="90"/>
    </row>
    <row r="42" spans="1:6">
      <c r="A42" s="120" t="s">
        <v>115</v>
      </c>
      <c r="B42" s="30" t="s">
        <v>98</v>
      </c>
      <c r="C42" s="120" t="s">
        <v>65</v>
      </c>
      <c r="D42" s="90"/>
      <c r="E42" s="90"/>
      <c r="F42" s="90"/>
    </row>
    <row r="43" spans="1:6" ht="25.5">
      <c r="A43" s="120" t="s">
        <v>116</v>
      </c>
      <c r="B43" s="30" t="s">
        <v>100</v>
      </c>
      <c r="C43" s="120" t="s">
        <v>65</v>
      </c>
      <c r="D43" s="90"/>
      <c r="E43" s="90"/>
      <c r="F43" s="90"/>
    </row>
    <row r="44" spans="1:6">
      <c r="A44" s="32" t="s">
        <v>117</v>
      </c>
      <c r="B44" s="121" t="s">
        <v>118</v>
      </c>
      <c r="C44" s="32" t="s">
        <v>65</v>
      </c>
      <c r="D44" s="41">
        <f t="shared" ref="D44" si="0">D15-D29-D36</f>
        <v>-495.00649640999973</v>
      </c>
      <c r="E44" s="41">
        <f>E15-E29-E36</f>
        <v>0</v>
      </c>
      <c r="F44" s="41">
        <f t="shared" ref="F44" si="1">F15-F29-F36</f>
        <v>0</v>
      </c>
    </row>
    <row r="45" spans="1:6" ht="38.25">
      <c r="A45" s="48" t="s">
        <v>119</v>
      </c>
      <c r="B45" s="121" t="s">
        <v>120</v>
      </c>
      <c r="C45" s="122" t="s">
        <v>121</v>
      </c>
      <c r="D45" s="50">
        <f t="shared" ref="D45" si="2">D44/D15*1000</f>
        <v>-178.36712472893029</v>
      </c>
      <c r="E45" s="50">
        <f t="shared" ref="E45:F45" si="3">E44/E15*1000</f>
        <v>0</v>
      </c>
      <c r="F45" s="50">
        <f t="shared" si="3"/>
        <v>0</v>
      </c>
    </row>
    <row r="46" spans="1:6" ht="63.75">
      <c r="A46" s="48" t="s">
        <v>122</v>
      </c>
      <c r="B46" s="68" t="s">
        <v>123</v>
      </c>
      <c r="C46" s="67"/>
      <c r="D46" s="67"/>
      <c r="E46" s="67"/>
      <c r="F46" s="67"/>
    </row>
    <row r="48" spans="1:6">
      <c r="A48" s="51"/>
      <c r="B48" s="52" t="s">
        <v>130</v>
      </c>
    </row>
    <row r="49" spans="1:6" ht="30" customHeight="1">
      <c r="A49" s="53" t="s">
        <v>125</v>
      </c>
      <c r="B49" s="149" t="s">
        <v>126</v>
      </c>
      <c r="C49" s="149"/>
      <c r="D49" s="149"/>
      <c r="E49" s="149"/>
      <c r="F49" s="149"/>
    </row>
    <row r="50" spans="1:6" ht="30" customHeight="1">
      <c r="A50" s="53"/>
      <c r="B50" s="149"/>
      <c r="C50" s="149"/>
      <c r="D50" s="149"/>
      <c r="E50" s="149"/>
      <c r="F50" s="149"/>
    </row>
    <row r="51" spans="1:6">
      <c r="A51" s="51"/>
      <c r="B51" s="51"/>
    </row>
    <row r="52" spans="1:6">
      <c r="A52" s="51"/>
      <c r="B52" s="51"/>
    </row>
  </sheetData>
  <mergeCells count="8">
    <mergeCell ref="G29:H29"/>
    <mergeCell ref="B49:F49"/>
    <mergeCell ref="B50:F50"/>
    <mergeCell ref="D1:F1"/>
    <mergeCell ref="D2:F2"/>
    <mergeCell ref="A4:F4"/>
    <mergeCell ref="A5:F5"/>
    <mergeCell ref="A6:F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8" orientation="portrait" r:id="rId1"/>
  <headerFooter>
    <oddFooter>&amp;L&amp;Z&amp;F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0"/>
  <sheetViews>
    <sheetView workbookViewId="0">
      <pane xSplit="3" ySplit="6" topLeftCell="D7" activePane="bottomRight" state="frozen"/>
      <selection pane="topRight" activeCell="D1" sqref="D1"/>
      <selection pane="bottomLeft" activeCell="A7" sqref="A7"/>
      <selection pane="bottomRight" activeCell="D24" sqref="D24"/>
    </sheetView>
  </sheetViews>
  <sheetFormatPr defaultRowHeight="15"/>
  <cols>
    <col min="1" max="1" width="5.5703125" customWidth="1"/>
    <col min="2" max="2" width="21.7109375" bestFit="1" customWidth="1"/>
    <col min="3" max="3" width="37.140625" customWidth="1"/>
    <col min="4" max="4" width="14.140625" customWidth="1"/>
    <col min="5" max="5" width="14.42578125" customWidth="1"/>
  </cols>
  <sheetData>
    <row r="1" spans="1:6">
      <c r="D1" s="11"/>
      <c r="E1" s="11"/>
      <c r="F1" s="11"/>
    </row>
    <row r="2" spans="1:6" ht="119.25" customHeight="1">
      <c r="A2" s="139" t="s">
        <v>176</v>
      </c>
      <c r="B2" s="139"/>
      <c r="C2" s="139"/>
      <c r="D2" s="139"/>
      <c r="E2" s="139"/>
    </row>
    <row r="3" spans="1:6" ht="18.75" customHeight="1">
      <c r="A3" s="139" t="s">
        <v>153</v>
      </c>
      <c r="B3" s="139"/>
      <c r="C3" s="139"/>
      <c r="D3" s="139"/>
      <c r="E3" s="139"/>
    </row>
    <row r="4" spans="1:6" ht="18.75" customHeight="1">
      <c r="A4" s="140"/>
      <c r="B4" s="140"/>
      <c r="C4" s="140"/>
      <c r="D4" s="140"/>
      <c r="E4" s="140"/>
    </row>
    <row r="5" spans="1:6" ht="15" customHeight="1">
      <c r="A5" s="141" t="s">
        <v>0</v>
      </c>
      <c r="B5" s="143" t="s">
        <v>1</v>
      </c>
      <c r="C5" s="143" t="s">
        <v>2</v>
      </c>
      <c r="D5" s="145" t="s">
        <v>3</v>
      </c>
      <c r="E5" s="143" t="s">
        <v>4</v>
      </c>
    </row>
    <row r="6" spans="1:6" ht="63.75" customHeight="1">
      <c r="A6" s="142"/>
      <c r="B6" s="144"/>
      <c r="C6" s="144"/>
      <c r="D6" s="146"/>
      <c r="E6" s="144"/>
    </row>
    <row r="7" spans="1:6">
      <c r="A7" s="133">
        <v>1</v>
      </c>
      <c r="B7" s="136" t="s">
        <v>159</v>
      </c>
      <c r="C7" s="1" t="s">
        <v>136</v>
      </c>
      <c r="D7" s="2">
        <f>'[1]0.1'!$L$20</f>
        <v>4461.378871375533</v>
      </c>
      <c r="E7" s="2">
        <f>'[1]0.1'!$L$21</f>
        <v>111566.30710923273</v>
      </c>
    </row>
    <row r="8" spans="1:6">
      <c r="A8" s="134"/>
      <c r="B8" s="137"/>
      <c r="C8" s="1" t="s">
        <v>178</v>
      </c>
      <c r="D8" s="2">
        <f>'[2]0.1'!$L$20</f>
        <v>724.75307693218724</v>
      </c>
      <c r="E8" s="2" t="s">
        <v>6</v>
      </c>
    </row>
    <row r="9" spans="1:6">
      <c r="A9" s="134"/>
      <c r="B9" s="137"/>
      <c r="C9" s="1" t="s">
        <v>179</v>
      </c>
      <c r="D9" s="2">
        <f>'[3]0.1'!$L$20</f>
        <v>724.47292368611284</v>
      </c>
      <c r="E9" s="2" t="s">
        <v>6</v>
      </c>
    </row>
    <row r="10" spans="1:6">
      <c r="A10" s="134"/>
      <c r="B10" s="137"/>
      <c r="C10" s="1" t="s">
        <v>5</v>
      </c>
      <c r="D10" s="2">
        <f>'[4]0.1'!$L$20</f>
        <v>935.83694711584258</v>
      </c>
      <c r="E10" s="2" t="s">
        <v>6</v>
      </c>
    </row>
    <row r="11" spans="1:6">
      <c r="A11" s="134"/>
      <c r="B11" s="137"/>
      <c r="C11" s="1" t="s">
        <v>7</v>
      </c>
      <c r="D11" s="2">
        <f>'[5]0.1'!$L$20</f>
        <v>842.98967127739479</v>
      </c>
      <c r="E11" s="2" t="s">
        <v>6</v>
      </c>
    </row>
    <row r="12" spans="1:6">
      <c r="A12" s="134"/>
      <c r="B12" s="137"/>
      <c r="C12" s="3" t="s">
        <v>8</v>
      </c>
      <c r="D12" s="4">
        <f>'[6]0.1'!$L$20</f>
        <v>1115.1151869059322</v>
      </c>
      <c r="E12" s="4" t="s">
        <v>6</v>
      </c>
    </row>
    <row r="13" spans="1:6">
      <c r="A13" s="134"/>
      <c r="B13" s="137"/>
      <c r="C13" s="3" t="s">
        <v>9</v>
      </c>
      <c r="D13" s="4">
        <f>'[7]0.1'!$L$20</f>
        <v>1077.7100148402819</v>
      </c>
      <c r="E13" s="4" t="s">
        <v>6</v>
      </c>
    </row>
    <row r="14" spans="1:6">
      <c r="A14" s="134"/>
      <c r="B14" s="137"/>
      <c r="C14" s="5" t="s">
        <v>143</v>
      </c>
      <c r="D14" s="6">
        <f>'[8]0.1'!$L$20</f>
        <v>911.57596526769873</v>
      </c>
      <c r="E14" s="6">
        <f>'[8]0.1'!$L$21</f>
        <v>147672.40404395526</v>
      </c>
    </row>
    <row r="15" spans="1:6">
      <c r="A15" s="134"/>
      <c r="B15" s="137"/>
      <c r="C15" s="7" t="s">
        <v>144</v>
      </c>
      <c r="D15" s="6">
        <f>'[9]0.1'!$L$20</f>
        <v>1025.9613960274373</v>
      </c>
      <c r="E15" s="6">
        <f>'[9]0.1'!$L$21</f>
        <v>148770.09607297683</v>
      </c>
    </row>
    <row r="16" spans="1:6">
      <c r="A16" s="134"/>
      <c r="B16" s="137"/>
      <c r="C16" s="7" t="s">
        <v>10</v>
      </c>
      <c r="D16" s="8">
        <f>'[10]0.1'!$L$20</f>
        <v>971.55033380408747</v>
      </c>
      <c r="E16" s="8">
        <f>'[10]0.1'!$L$21</f>
        <v>125203.10031157051</v>
      </c>
    </row>
    <row r="17" spans="1:5">
      <c r="A17" s="134"/>
      <c r="B17" s="137"/>
      <c r="C17" s="7" t="s">
        <v>11</v>
      </c>
      <c r="D17" s="8">
        <f>'[11]0.1'!$L$20</f>
        <v>922.10709293303557</v>
      </c>
      <c r="E17" s="8" t="s">
        <v>6</v>
      </c>
    </row>
    <row r="18" spans="1:5">
      <c r="A18" s="134"/>
      <c r="B18" s="137"/>
      <c r="C18" s="7" t="s">
        <v>145</v>
      </c>
      <c r="D18" s="9">
        <f>'[12]0.1'!$L$20</f>
        <v>682.40409106165237</v>
      </c>
      <c r="E18" s="8">
        <f>'[12]0.1'!$L$21</f>
        <v>144997.40447721316</v>
      </c>
    </row>
    <row r="19" spans="1:5">
      <c r="A19" s="134"/>
      <c r="B19" s="137"/>
      <c r="C19" s="7" t="s">
        <v>12</v>
      </c>
      <c r="D19" s="8">
        <f>'[13]0.1'!$L$20</f>
        <v>22.435782175175557</v>
      </c>
      <c r="E19" s="8">
        <f>'[13]0.1'!$L$21</f>
        <v>199164.20295704319</v>
      </c>
    </row>
    <row r="20" spans="1:5">
      <c r="A20" s="134"/>
      <c r="B20" s="137"/>
      <c r="C20" s="7" t="s">
        <v>13</v>
      </c>
      <c r="D20" s="8">
        <f>'[14]0.1'!$L$20</f>
        <v>22.032892019061364</v>
      </c>
      <c r="E20" s="8">
        <f>'[14]0.1'!$L$21</f>
        <v>112158.95657651746</v>
      </c>
    </row>
    <row r="21" spans="1:5" ht="27" customHeight="1">
      <c r="A21" s="134"/>
      <c r="B21" s="137"/>
      <c r="C21" s="7" t="s">
        <v>172</v>
      </c>
      <c r="D21" s="10">
        <f>'[15]0.1'!$L$20</f>
        <v>17.124547028500579</v>
      </c>
      <c r="E21" s="10">
        <f>'[15]0.1'!$L$21</f>
        <v>156310.41873099998</v>
      </c>
    </row>
    <row r="22" spans="1:5" ht="27.75" customHeight="1">
      <c r="A22" s="134"/>
      <c r="B22" s="137"/>
      <c r="C22" s="7" t="s">
        <v>173</v>
      </c>
      <c r="D22" s="10">
        <f>'[16]0.1'!$L$20</f>
        <v>17.804170137064816</v>
      </c>
      <c r="E22" s="10">
        <f>'[16]0.1'!$L$21</f>
        <v>159683.61539316963</v>
      </c>
    </row>
    <row r="23" spans="1:5">
      <c r="A23" s="134"/>
      <c r="B23" s="137"/>
      <c r="C23" s="7" t="s">
        <v>16</v>
      </c>
      <c r="D23" s="10">
        <f>'[17]0.1'!$L$20</f>
        <v>22.340484793945226</v>
      </c>
      <c r="E23" s="10">
        <f>'[17]0.1'!$L$21</f>
        <v>145474.01147895629</v>
      </c>
    </row>
    <row r="24" spans="1:5">
      <c r="A24" s="134"/>
      <c r="B24" s="137"/>
      <c r="C24" s="7" t="s">
        <v>14</v>
      </c>
      <c r="D24" s="10">
        <f>'[18]0.1'!$L$20</f>
        <v>27.701475519672719</v>
      </c>
      <c r="E24" s="10">
        <f>'[18]0.1'!$L$21</f>
        <v>204840.97129802054</v>
      </c>
    </row>
    <row r="25" spans="1:5">
      <c r="A25" s="134"/>
      <c r="B25" s="137"/>
      <c r="C25" s="7" t="s">
        <v>15</v>
      </c>
      <c r="D25" s="10">
        <f>'[19]0.1'!$L$20</f>
        <v>25.818817629590573</v>
      </c>
      <c r="E25" s="10">
        <f>'[19]0.1'!$L$21</f>
        <v>203092.40091106962</v>
      </c>
    </row>
    <row r="26" spans="1:5">
      <c r="A26" s="134"/>
      <c r="B26" s="137"/>
      <c r="C26" s="7" t="s">
        <v>17</v>
      </c>
      <c r="D26" s="10">
        <f>'[20]0.1'!$L$20</f>
        <v>31.35845645370507</v>
      </c>
      <c r="E26" s="10">
        <f>'[20]0.1'!$L$21</f>
        <v>135907.12866326273</v>
      </c>
    </row>
    <row r="27" spans="1:5">
      <c r="A27" s="135"/>
      <c r="B27" s="138"/>
      <c r="C27" s="7" t="s">
        <v>18</v>
      </c>
      <c r="D27" s="10">
        <f>'[21]0.1'!$L$20</f>
        <v>27.661017220488798</v>
      </c>
      <c r="E27" s="10" t="e">
        <f>'[21]0.1'!$L$21</f>
        <v>#NAME?</v>
      </c>
    </row>
    <row r="29" spans="1:5">
      <c r="B29" s="14"/>
    </row>
    <row r="30" spans="1:5">
      <c r="A30" s="13"/>
      <c r="B30" s="132"/>
      <c r="C30" s="132"/>
      <c r="D30" s="132"/>
      <c r="E30" s="132"/>
    </row>
  </sheetData>
  <mergeCells count="11">
    <mergeCell ref="B30:E30"/>
    <mergeCell ref="A7:A27"/>
    <mergeCell ref="B7:B27"/>
    <mergeCell ref="A3:E3"/>
    <mergeCell ref="A2:E2"/>
    <mergeCell ref="A4:E4"/>
    <mergeCell ref="A5:A6"/>
    <mergeCell ref="B5:B6"/>
    <mergeCell ref="C5:C6"/>
    <mergeCell ref="D5:D6"/>
    <mergeCell ref="E5:E6"/>
  </mergeCells>
  <printOptions horizontalCentered="1"/>
  <pageMargins left="0.70866141732283472" right="0.59055118110236227" top="0.26" bottom="0.23" header="0.17" footer="0.17"/>
  <pageSetup paperSize="9" scale="95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workbookViewId="0">
      <pane xSplit="2" ySplit="8" topLeftCell="C42" activePane="bottomRight" state="frozen"/>
      <selection activeCell="G28" sqref="G28"/>
      <selection pane="topRight" activeCell="G28" sqref="G28"/>
      <selection pane="bottomLeft" activeCell="G28" sqref="G28"/>
      <selection pane="bottomRight" activeCell="A5" sqref="A5:F5"/>
    </sheetView>
  </sheetViews>
  <sheetFormatPr defaultRowHeight="15"/>
  <cols>
    <col min="1" max="1" width="5.85546875" customWidth="1"/>
    <col min="2" max="2" width="38.85546875" customWidth="1"/>
    <col min="4" max="4" width="16.85546875" customWidth="1"/>
    <col min="5" max="5" width="14" customWidth="1"/>
    <col min="6" max="6" width="15.42578125" customWidth="1"/>
  </cols>
  <sheetData>
    <row r="1" spans="1:9">
      <c r="D1" s="148" t="s">
        <v>44</v>
      </c>
      <c r="E1" s="148"/>
      <c r="F1" s="148"/>
    </row>
    <row r="2" spans="1:9" ht="39" customHeight="1">
      <c r="D2" s="149" t="s">
        <v>160</v>
      </c>
      <c r="E2" s="149"/>
      <c r="F2" s="149"/>
    </row>
    <row r="3" spans="1:9" ht="13.5" customHeight="1">
      <c r="A3" s="23"/>
      <c r="B3" s="23"/>
      <c r="C3" s="23"/>
      <c r="D3" s="23"/>
      <c r="E3" s="118"/>
      <c r="F3" s="118"/>
    </row>
    <row r="4" spans="1:9" ht="16.5" customHeight="1">
      <c r="A4" s="125" t="s">
        <v>180</v>
      </c>
      <c r="B4" s="125"/>
      <c r="C4" s="125"/>
      <c r="D4" s="125"/>
      <c r="E4" s="125"/>
      <c r="F4" s="125"/>
    </row>
    <row r="5" spans="1:9" ht="17.25" customHeight="1">
      <c r="A5" s="125" t="s">
        <v>18</v>
      </c>
      <c r="B5" s="125"/>
      <c r="C5" s="125"/>
      <c r="D5" s="125"/>
      <c r="E5" s="125"/>
      <c r="F5" s="125"/>
    </row>
    <row r="6" spans="1:9" ht="17.25" customHeight="1">
      <c r="A6" s="125" t="s">
        <v>147</v>
      </c>
      <c r="B6" s="125"/>
      <c r="C6" s="125"/>
      <c r="D6" s="125"/>
      <c r="E6" s="125"/>
      <c r="F6" s="125"/>
    </row>
    <row r="8" spans="1:9" ht="77.25" thickBot="1">
      <c r="A8" s="86" t="s">
        <v>0</v>
      </c>
      <c r="B8" s="86" t="s">
        <v>46</v>
      </c>
      <c r="C8" s="86" t="s">
        <v>47</v>
      </c>
      <c r="D8" s="72" t="s">
        <v>167</v>
      </c>
      <c r="E8" s="77" t="s">
        <v>168</v>
      </c>
      <c r="F8" s="72" t="s">
        <v>164</v>
      </c>
    </row>
    <row r="9" spans="1:9">
      <c r="A9" s="123" t="s">
        <v>48</v>
      </c>
      <c r="B9" s="27" t="s">
        <v>49</v>
      </c>
      <c r="C9" s="123" t="s">
        <v>50</v>
      </c>
      <c r="D9" s="63">
        <v>1594.6</v>
      </c>
      <c r="E9" s="91">
        <v>1594.6000000000001</v>
      </c>
      <c r="F9" s="91">
        <v>1594.6000000000001</v>
      </c>
    </row>
    <row r="10" spans="1:9" ht="63.75">
      <c r="A10" s="120" t="s">
        <v>51</v>
      </c>
      <c r="B10" s="30" t="s">
        <v>52</v>
      </c>
      <c r="C10" s="120" t="s">
        <v>50</v>
      </c>
      <c r="D10" s="73">
        <v>1570.769</v>
      </c>
      <c r="E10" s="73">
        <v>1555.9881666666668</v>
      </c>
      <c r="F10" s="73">
        <v>1567.2194999999999</v>
      </c>
    </row>
    <row r="11" spans="1:9">
      <c r="A11" s="120" t="s">
        <v>53</v>
      </c>
      <c r="B11" s="30" t="s">
        <v>54</v>
      </c>
      <c r="C11" s="120" t="s">
        <v>55</v>
      </c>
      <c r="D11" s="31">
        <v>6835.9480000000003</v>
      </c>
      <c r="E11" s="31">
        <v>6592.36</v>
      </c>
      <c r="F11" s="31">
        <v>6600</v>
      </c>
      <c r="H11" s="87"/>
      <c r="I11" s="87"/>
    </row>
    <row r="12" spans="1:9">
      <c r="A12" s="120" t="s">
        <v>56</v>
      </c>
      <c r="B12" s="30" t="s">
        <v>57</v>
      </c>
      <c r="C12" s="120" t="s">
        <v>55</v>
      </c>
      <c r="D12" s="31">
        <v>6736.7950000000001</v>
      </c>
      <c r="E12" s="31">
        <v>6471.19</v>
      </c>
      <c r="F12" s="31">
        <v>6470.1</v>
      </c>
    </row>
    <row r="13" spans="1:9">
      <c r="A13" s="120" t="s">
        <v>58</v>
      </c>
      <c r="B13" s="30" t="s">
        <v>59</v>
      </c>
      <c r="C13" s="120" t="s">
        <v>60</v>
      </c>
      <c r="D13" s="31">
        <v>2.4780000000000002</v>
      </c>
      <c r="E13" s="31"/>
      <c r="F13" s="31"/>
    </row>
    <row r="14" spans="1:9">
      <c r="A14" s="120" t="s">
        <v>61</v>
      </c>
      <c r="B14" s="30" t="s">
        <v>62</v>
      </c>
      <c r="C14" s="120" t="s">
        <v>60</v>
      </c>
      <c r="D14" s="31">
        <v>1.387</v>
      </c>
      <c r="E14" s="31"/>
      <c r="F14" s="31"/>
    </row>
    <row r="15" spans="1:9" ht="21" customHeight="1">
      <c r="A15" s="32" t="s">
        <v>63</v>
      </c>
      <c r="B15" s="121" t="s">
        <v>64</v>
      </c>
      <c r="C15" s="32" t="s">
        <v>65</v>
      </c>
      <c r="D15" s="64">
        <v>6836.0456409600001</v>
      </c>
      <c r="E15" s="64">
        <v>1863.9259758388393</v>
      </c>
      <c r="F15" s="64">
        <v>1977.2304458049368</v>
      </c>
    </row>
    <row r="16" spans="1:9">
      <c r="A16" s="120" t="s">
        <v>66</v>
      </c>
      <c r="B16" s="30" t="s">
        <v>67</v>
      </c>
      <c r="C16" s="120" t="s">
        <v>65</v>
      </c>
      <c r="D16" s="35">
        <v>5278.2129019000004</v>
      </c>
      <c r="E16" s="31">
        <v>161.94896102889953</v>
      </c>
      <c r="F16" s="31">
        <v>178.96954751828457</v>
      </c>
    </row>
    <row r="17" spans="1:9" ht="16.5" customHeight="1">
      <c r="A17" s="120" t="s">
        <v>68</v>
      </c>
      <c r="B17" s="30" t="s">
        <v>69</v>
      </c>
      <c r="C17" s="120" t="s">
        <v>65</v>
      </c>
      <c r="D17" s="35">
        <v>1557.83273906</v>
      </c>
      <c r="E17" s="31">
        <v>1701.9770148099399</v>
      </c>
      <c r="F17" s="31">
        <v>1798.2608982866523</v>
      </c>
    </row>
    <row r="18" spans="1:9" ht="25.5">
      <c r="A18" s="120" t="s">
        <v>70</v>
      </c>
      <c r="B18" s="30" t="s">
        <v>71</v>
      </c>
      <c r="C18" s="120" t="s">
        <v>65</v>
      </c>
      <c r="D18" s="74"/>
      <c r="E18" s="74"/>
      <c r="F18" s="74"/>
    </row>
    <row r="19" spans="1:9">
      <c r="A19" s="120" t="s">
        <v>72</v>
      </c>
      <c r="B19" s="30" t="s">
        <v>73</v>
      </c>
      <c r="C19" s="120" t="s">
        <v>65</v>
      </c>
      <c r="D19" s="74"/>
      <c r="E19" s="74"/>
      <c r="F19" s="74"/>
    </row>
    <row r="20" spans="1:9" ht="25.5">
      <c r="A20" s="120"/>
      <c r="B20" s="30" t="s">
        <v>74</v>
      </c>
      <c r="C20" s="36" t="s">
        <v>75</v>
      </c>
      <c r="D20" s="74"/>
      <c r="E20" s="74"/>
      <c r="F20" s="74"/>
    </row>
    <row r="21" spans="1:9">
      <c r="A21" s="120" t="s">
        <v>76</v>
      </c>
      <c r="B21" s="30" t="s">
        <v>77</v>
      </c>
      <c r="C21" s="120" t="s">
        <v>65</v>
      </c>
      <c r="D21" s="74"/>
      <c r="E21" s="74"/>
      <c r="F21" s="74"/>
    </row>
    <row r="22" spans="1:9" ht="25.5">
      <c r="A22" s="120"/>
      <c r="B22" s="30" t="s">
        <v>78</v>
      </c>
      <c r="C22" s="36" t="s">
        <v>79</v>
      </c>
      <c r="D22" s="74"/>
      <c r="E22" s="74"/>
      <c r="F22" s="74"/>
    </row>
    <row r="23" spans="1:9" ht="25.5">
      <c r="A23" s="120"/>
      <c r="B23" s="30" t="s">
        <v>80</v>
      </c>
      <c r="C23" s="36"/>
      <c r="D23" s="74"/>
      <c r="E23" s="74"/>
      <c r="F23" s="74"/>
    </row>
    <row r="24" spans="1:9">
      <c r="A24" s="45" t="s">
        <v>81</v>
      </c>
      <c r="B24" s="121" t="s">
        <v>82</v>
      </c>
      <c r="C24" s="32" t="s">
        <v>65</v>
      </c>
      <c r="D24" s="35">
        <v>561.32000000000005</v>
      </c>
      <c r="E24" s="74"/>
      <c r="F24" s="74"/>
    </row>
    <row r="25" spans="1:9" ht="38.25">
      <c r="A25" s="45" t="s">
        <v>83</v>
      </c>
      <c r="B25" s="121" t="s">
        <v>84</v>
      </c>
      <c r="C25" s="120"/>
      <c r="D25" s="75"/>
      <c r="E25" s="41"/>
      <c r="F25" s="41"/>
    </row>
    <row r="26" spans="1:9">
      <c r="A26" s="120" t="s">
        <v>85</v>
      </c>
      <c r="B26" s="30" t="s">
        <v>86</v>
      </c>
      <c r="C26" s="120" t="s">
        <v>87</v>
      </c>
      <c r="D26" s="75">
        <v>717.9</v>
      </c>
      <c r="E26" s="74"/>
      <c r="F26" s="74"/>
    </row>
    <row r="27" spans="1:9" ht="25.5">
      <c r="A27" s="120" t="s">
        <v>88</v>
      </c>
      <c r="B27" s="30" t="s">
        <v>89</v>
      </c>
      <c r="C27" s="120" t="s">
        <v>90</v>
      </c>
      <c r="D27" s="35">
        <v>64.991990527928678</v>
      </c>
      <c r="E27" s="74"/>
      <c r="F27" s="74"/>
    </row>
    <row r="28" spans="1:9" ht="89.25">
      <c r="A28" s="120" t="s">
        <v>91</v>
      </c>
      <c r="B28" s="30" t="s">
        <v>92</v>
      </c>
      <c r="C28" s="120"/>
      <c r="D28" s="66" t="s">
        <v>135</v>
      </c>
      <c r="E28" s="40" t="s">
        <v>142</v>
      </c>
      <c r="F28" s="40" t="s">
        <v>142</v>
      </c>
    </row>
    <row r="29" spans="1:9">
      <c r="A29" s="32" t="s">
        <v>93</v>
      </c>
      <c r="B29" s="121" t="s">
        <v>94</v>
      </c>
      <c r="C29" s="32" t="s">
        <v>65</v>
      </c>
      <c r="D29" s="34">
        <f>SUM(D30:D31)</f>
        <v>2559.3690000000001</v>
      </c>
      <c r="E29" s="34">
        <f>SUM(E30:E31)</f>
        <v>1863.9259758388393</v>
      </c>
      <c r="F29" s="34">
        <f>SUM(F30:F31)</f>
        <v>1977.2305639170681</v>
      </c>
      <c r="H29" s="158"/>
      <c r="I29" s="158"/>
    </row>
    <row r="30" spans="1:9">
      <c r="A30" s="43" t="s">
        <v>95</v>
      </c>
      <c r="B30" s="44" t="s">
        <v>96</v>
      </c>
      <c r="C30" s="120" t="s">
        <v>65</v>
      </c>
      <c r="D30" s="31">
        <v>89.704999999999998</v>
      </c>
      <c r="E30" s="31">
        <v>161.94896102889953</v>
      </c>
      <c r="F30" s="31">
        <v>178.96966563041585</v>
      </c>
    </row>
    <row r="31" spans="1:9">
      <c r="A31" s="43" t="s">
        <v>97</v>
      </c>
      <c r="B31" s="30" t="s">
        <v>98</v>
      </c>
      <c r="C31" s="120" t="s">
        <v>65</v>
      </c>
      <c r="D31" s="31">
        <f>'[24]Каскады Кольских ГЭС'!$G$30</f>
        <v>2469.6640000000002</v>
      </c>
      <c r="E31" s="31">
        <f>E17</f>
        <v>1701.9770148099399</v>
      </c>
      <c r="F31" s="31">
        <f>F17</f>
        <v>1798.2608982866523</v>
      </c>
    </row>
    <row r="32" spans="1:9" ht="25.5">
      <c r="A32" s="43" t="s">
        <v>99</v>
      </c>
      <c r="B32" s="30" t="s">
        <v>100</v>
      </c>
      <c r="C32" s="120" t="s">
        <v>65</v>
      </c>
      <c r="D32" s="74"/>
      <c r="E32" s="74"/>
      <c r="F32" s="74"/>
    </row>
    <row r="33" spans="1:6" ht="25.5">
      <c r="A33" s="45" t="s">
        <v>101</v>
      </c>
      <c r="B33" s="121" t="s">
        <v>102</v>
      </c>
      <c r="C33" s="32" t="s">
        <v>65</v>
      </c>
      <c r="D33" s="74"/>
      <c r="E33" s="74"/>
      <c r="F33" s="74"/>
    </row>
    <row r="34" spans="1:6">
      <c r="A34" s="43" t="s">
        <v>103</v>
      </c>
      <c r="B34" s="46" t="s">
        <v>104</v>
      </c>
      <c r="C34" s="120" t="s">
        <v>65</v>
      </c>
      <c r="D34" s="74"/>
      <c r="E34" s="74"/>
      <c r="F34" s="74"/>
    </row>
    <row r="35" spans="1:6">
      <c r="A35" s="43" t="s">
        <v>105</v>
      </c>
      <c r="B35" s="46" t="s">
        <v>106</v>
      </c>
      <c r="C35" s="120" t="s">
        <v>65</v>
      </c>
      <c r="D35" s="74"/>
      <c r="E35" s="74"/>
      <c r="F35" s="74"/>
    </row>
    <row r="36" spans="1:6" ht="25.5">
      <c r="A36" s="45" t="s">
        <v>107</v>
      </c>
      <c r="B36" s="121" t="s">
        <v>108</v>
      </c>
      <c r="C36" s="32" t="s">
        <v>65</v>
      </c>
      <c r="D36" s="64">
        <v>537.649</v>
      </c>
      <c r="E36" s="74"/>
      <c r="F36" s="74"/>
    </row>
    <row r="37" spans="1:6">
      <c r="A37" s="120" t="s">
        <v>109</v>
      </c>
      <c r="B37" s="44" t="s">
        <v>96</v>
      </c>
      <c r="C37" s="120" t="s">
        <v>65</v>
      </c>
      <c r="D37" s="74"/>
      <c r="E37" s="74"/>
      <c r="F37" s="74"/>
    </row>
    <row r="38" spans="1:6">
      <c r="A38" s="120" t="s">
        <v>110</v>
      </c>
      <c r="B38" s="30" t="s">
        <v>98</v>
      </c>
      <c r="C38" s="120" t="s">
        <v>65</v>
      </c>
      <c r="D38" s="35">
        <v>536.20100000000002</v>
      </c>
      <c r="E38" s="74"/>
      <c r="F38" s="74"/>
    </row>
    <row r="39" spans="1:6" ht="25.5">
      <c r="A39" s="120" t="s">
        <v>111</v>
      </c>
      <c r="B39" s="30" t="s">
        <v>100</v>
      </c>
      <c r="C39" s="120" t="s">
        <v>65</v>
      </c>
      <c r="D39" s="35">
        <v>1.448</v>
      </c>
      <c r="E39" s="74"/>
      <c r="F39" s="74"/>
    </row>
    <row r="40" spans="1:6" ht="25.5">
      <c r="A40" s="45" t="s">
        <v>112</v>
      </c>
      <c r="B40" s="121" t="s">
        <v>113</v>
      </c>
      <c r="C40" s="32" t="s">
        <v>65</v>
      </c>
      <c r="D40" s="74"/>
      <c r="E40" s="74"/>
      <c r="F40" s="74"/>
    </row>
    <row r="41" spans="1:6">
      <c r="A41" s="120" t="s">
        <v>114</v>
      </c>
      <c r="B41" s="44" t="s">
        <v>96</v>
      </c>
      <c r="C41" s="120" t="s">
        <v>65</v>
      </c>
      <c r="D41" s="74"/>
      <c r="E41" s="74"/>
      <c r="F41" s="74"/>
    </row>
    <row r="42" spans="1:6">
      <c r="A42" s="120" t="s">
        <v>115</v>
      </c>
      <c r="B42" s="30" t="s">
        <v>98</v>
      </c>
      <c r="C42" s="120" t="s">
        <v>65</v>
      </c>
      <c r="D42" s="74"/>
      <c r="E42" s="74"/>
      <c r="F42" s="74"/>
    </row>
    <row r="43" spans="1:6" ht="25.5">
      <c r="A43" s="120" t="s">
        <v>116</v>
      </c>
      <c r="B43" s="30" t="s">
        <v>100</v>
      </c>
      <c r="C43" s="120" t="s">
        <v>65</v>
      </c>
      <c r="D43" s="74"/>
      <c r="E43" s="74"/>
      <c r="F43" s="74"/>
    </row>
    <row r="44" spans="1:6">
      <c r="A44" s="32" t="s">
        <v>117</v>
      </c>
      <c r="B44" s="121" t="s">
        <v>118</v>
      </c>
      <c r="C44" s="32" t="s">
        <v>65</v>
      </c>
      <c r="D44" s="41">
        <f>D15-D29-D36</f>
        <v>3739.0276409600006</v>
      </c>
      <c r="E44" s="41"/>
      <c r="F44" s="41"/>
    </row>
    <row r="45" spans="1:6" ht="38.25">
      <c r="A45" s="48" t="s">
        <v>119</v>
      </c>
      <c r="B45" s="121" t="s">
        <v>120</v>
      </c>
      <c r="C45" s="122" t="s">
        <v>121</v>
      </c>
      <c r="D45" s="62">
        <f t="shared" ref="D45" si="0">D44/D15*1000</f>
        <v>546.95767660716217</v>
      </c>
      <c r="E45" s="78"/>
      <c r="F45" s="78"/>
    </row>
    <row r="46" spans="1:6" ht="63.75">
      <c r="A46" s="48" t="s">
        <v>122</v>
      </c>
      <c r="B46" s="68" t="s">
        <v>123</v>
      </c>
      <c r="C46" s="67"/>
      <c r="D46" s="67"/>
      <c r="E46" s="67"/>
      <c r="F46" s="67"/>
    </row>
    <row r="48" spans="1:6">
      <c r="A48" s="51"/>
      <c r="B48" s="52" t="s">
        <v>130</v>
      </c>
    </row>
    <row r="49" spans="1:6" ht="30" customHeight="1">
      <c r="A49" s="53" t="s">
        <v>125</v>
      </c>
      <c r="B49" s="149" t="s">
        <v>126</v>
      </c>
      <c r="C49" s="149"/>
      <c r="D49" s="149"/>
      <c r="E49" s="149"/>
      <c r="F49" s="149"/>
    </row>
    <row r="50" spans="1:6">
      <c r="A50" s="51"/>
      <c r="B50" s="51"/>
    </row>
    <row r="51" spans="1:6">
      <c r="A51" s="51"/>
      <c r="B51" s="51"/>
    </row>
    <row r="52" spans="1:6">
      <c r="A52" s="51"/>
      <c r="B52" s="51"/>
    </row>
  </sheetData>
  <mergeCells count="7">
    <mergeCell ref="H29:I29"/>
    <mergeCell ref="B49:F49"/>
    <mergeCell ref="D1:F1"/>
    <mergeCell ref="D2:F2"/>
    <mergeCell ref="A4:F4"/>
    <mergeCell ref="A5:F5"/>
    <mergeCell ref="A6:F6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8" orientation="portrait" r:id="rId1"/>
  <headerFooter>
    <oddFooter>&amp;L&amp;Z&amp;F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2"/>
  <sheetViews>
    <sheetView zoomScaleNormal="100" workbookViewId="0">
      <pane xSplit="2" ySplit="8" topLeftCell="C27" activePane="bottomRight" state="frozen"/>
      <selection activeCell="G28" sqref="G28"/>
      <selection pane="topRight" activeCell="G28" sqref="G28"/>
      <selection pane="bottomLeft" activeCell="G28" sqref="G28"/>
      <selection pane="bottomRight" activeCell="A5" sqref="A5:F5"/>
    </sheetView>
  </sheetViews>
  <sheetFormatPr defaultRowHeight="15"/>
  <cols>
    <col min="1" max="1" width="5.85546875" customWidth="1"/>
    <col min="2" max="2" width="38.85546875" customWidth="1"/>
    <col min="4" max="4" width="17.140625" customWidth="1"/>
    <col min="5" max="5" width="14" customWidth="1"/>
    <col min="6" max="6" width="15.42578125" customWidth="1"/>
    <col min="7" max="7" width="13.42578125" customWidth="1"/>
    <col min="9" max="9" width="19.5703125" customWidth="1"/>
  </cols>
  <sheetData>
    <row r="1" spans="1:7">
      <c r="D1" s="148" t="s">
        <v>44</v>
      </c>
      <c r="E1" s="148"/>
      <c r="F1" s="148"/>
    </row>
    <row r="2" spans="1:7" ht="42.75" customHeight="1">
      <c r="A2" s="23"/>
      <c r="B2" s="23"/>
      <c r="C2" s="23"/>
      <c r="D2" s="149" t="s">
        <v>160</v>
      </c>
      <c r="E2" s="149"/>
      <c r="F2" s="149"/>
    </row>
    <row r="3" spans="1:7" ht="16.5" customHeight="1">
      <c r="A3" s="23"/>
      <c r="B3" s="23"/>
      <c r="C3" s="23"/>
      <c r="D3" s="117"/>
      <c r="E3" s="117"/>
      <c r="F3" s="117"/>
    </row>
    <row r="4" spans="1:7" ht="16.5" customHeight="1">
      <c r="A4" s="125" t="s">
        <v>180</v>
      </c>
      <c r="B4" s="125"/>
      <c r="C4" s="125"/>
      <c r="D4" s="125"/>
      <c r="E4" s="125"/>
      <c r="F4" s="125"/>
    </row>
    <row r="5" spans="1:7" ht="17.25" customHeight="1">
      <c r="A5" s="125" t="s">
        <v>149</v>
      </c>
      <c r="B5" s="125"/>
      <c r="C5" s="125"/>
      <c r="D5" s="125"/>
      <c r="E5" s="125"/>
      <c r="F5" s="125"/>
    </row>
    <row r="6" spans="1:7" ht="17.25" customHeight="1">
      <c r="A6" s="151" t="s">
        <v>148</v>
      </c>
      <c r="B6" s="151"/>
      <c r="C6" s="151"/>
      <c r="D6" s="151"/>
      <c r="E6" s="151"/>
      <c r="F6" s="151"/>
    </row>
    <row r="8" spans="1:7" ht="64.5" thickBot="1">
      <c r="A8" s="86" t="s">
        <v>0</v>
      </c>
      <c r="B8" s="86" t="s">
        <v>46</v>
      </c>
      <c r="C8" s="86" t="s">
        <v>47</v>
      </c>
      <c r="D8" s="72" t="s">
        <v>167</v>
      </c>
      <c r="E8" s="77" t="s">
        <v>168</v>
      </c>
      <c r="F8" s="72" t="s">
        <v>164</v>
      </c>
    </row>
    <row r="9" spans="1:7">
      <c r="A9" s="92" t="s">
        <v>48</v>
      </c>
      <c r="B9" s="93" t="s">
        <v>49</v>
      </c>
      <c r="C9" s="92" t="s">
        <v>50</v>
      </c>
      <c r="D9" s="94">
        <v>330</v>
      </c>
      <c r="E9" s="94">
        <v>330</v>
      </c>
      <c r="F9" s="94">
        <v>312</v>
      </c>
    </row>
    <row r="10" spans="1:7" ht="63.75">
      <c r="A10" s="43" t="s">
        <v>51</v>
      </c>
      <c r="B10" s="44" t="s">
        <v>52</v>
      </c>
      <c r="C10" s="43" t="s">
        <v>50</v>
      </c>
      <c r="D10" s="73">
        <v>170.34</v>
      </c>
      <c r="E10" s="73">
        <v>152.822</v>
      </c>
      <c r="F10" s="73">
        <v>144.18600000000001</v>
      </c>
    </row>
    <row r="11" spans="1:7">
      <c r="A11" s="43" t="s">
        <v>53</v>
      </c>
      <c r="B11" s="44" t="s">
        <v>54</v>
      </c>
      <c r="C11" s="43" t="s">
        <v>55</v>
      </c>
      <c r="D11" s="73">
        <v>1202.482808</v>
      </c>
      <c r="E11" s="73">
        <v>1234.97</v>
      </c>
      <c r="F11" s="73">
        <v>1148.99</v>
      </c>
    </row>
    <row r="12" spans="1:7">
      <c r="A12" s="43" t="s">
        <v>56</v>
      </c>
      <c r="B12" s="44" t="s">
        <v>57</v>
      </c>
      <c r="C12" s="43" t="s">
        <v>55</v>
      </c>
      <c r="D12" s="73">
        <v>1162.1543280000001</v>
      </c>
      <c r="E12" s="73">
        <v>1202.789</v>
      </c>
      <c r="F12" s="73">
        <v>1118.5250000000001</v>
      </c>
    </row>
    <row r="13" spans="1:7">
      <c r="A13" s="43" t="s">
        <v>58</v>
      </c>
      <c r="B13" s="44" t="s">
        <v>59</v>
      </c>
      <c r="C13" s="43" t="s">
        <v>60</v>
      </c>
      <c r="D13" s="73"/>
      <c r="E13" s="73"/>
      <c r="F13" s="73"/>
    </row>
    <row r="14" spans="1:7">
      <c r="A14" s="43" t="s">
        <v>61</v>
      </c>
      <c r="B14" s="44" t="s">
        <v>62</v>
      </c>
      <c r="C14" s="43" t="s">
        <v>60</v>
      </c>
      <c r="D14" s="73"/>
      <c r="E14" s="73"/>
      <c r="F14" s="73"/>
      <c r="G14" s="124"/>
    </row>
    <row r="15" spans="1:7" ht="21" customHeight="1">
      <c r="A15" s="45" t="s">
        <v>63</v>
      </c>
      <c r="B15" s="95" t="s">
        <v>64</v>
      </c>
      <c r="C15" s="45" t="s">
        <v>65</v>
      </c>
      <c r="D15" s="96">
        <v>1152.3488915439771</v>
      </c>
      <c r="E15" s="96">
        <v>386.31101726724154</v>
      </c>
      <c r="F15" s="96">
        <v>380.27659183501692</v>
      </c>
      <c r="G15" s="87"/>
    </row>
    <row r="16" spans="1:7">
      <c r="A16" s="43" t="s">
        <v>66</v>
      </c>
      <c r="B16" s="44" t="s">
        <v>67</v>
      </c>
      <c r="C16" s="43" t="s">
        <v>65</v>
      </c>
      <c r="D16" s="73">
        <v>921.43309386298006</v>
      </c>
      <c r="E16" s="73">
        <v>27.947480019795087</v>
      </c>
      <c r="F16" s="73">
        <v>28.878992989137792</v>
      </c>
      <c r="G16" s="87"/>
    </row>
    <row r="17" spans="1:9" ht="16.5" customHeight="1">
      <c r="A17" s="43" t="s">
        <v>68</v>
      </c>
      <c r="B17" s="44" t="s">
        <v>69</v>
      </c>
      <c r="C17" s="43" t="s">
        <v>65</v>
      </c>
      <c r="D17" s="73">
        <v>230.915797680997</v>
      </c>
      <c r="E17" s="73">
        <v>358.36353724744646</v>
      </c>
      <c r="F17" s="73">
        <v>351.39759884587914</v>
      </c>
      <c r="G17" s="87"/>
    </row>
    <row r="18" spans="1:9" ht="25.5">
      <c r="A18" s="43" t="s">
        <v>70</v>
      </c>
      <c r="B18" s="44" t="s">
        <v>71</v>
      </c>
      <c r="C18" s="43" t="s">
        <v>65</v>
      </c>
      <c r="D18" s="96"/>
      <c r="E18" s="96"/>
      <c r="F18" s="96"/>
    </row>
    <row r="19" spans="1:9">
      <c r="A19" s="43" t="s">
        <v>72</v>
      </c>
      <c r="B19" s="44" t="s">
        <v>73</v>
      </c>
      <c r="C19" s="43" t="s">
        <v>65</v>
      </c>
      <c r="D19" s="96"/>
      <c r="E19" s="96"/>
      <c r="F19" s="96"/>
    </row>
    <row r="20" spans="1:9" ht="25.5">
      <c r="A20" s="43"/>
      <c r="B20" s="44" t="s">
        <v>74</v>
      </c>
      <c r="C20" s="98" t="s">
        <v>75</v>
      </c>
      <c r="D20" s="96"/>
      <c r="E20" s="96"/>
      <c r="F20" s="96"/>
    </row>
    <row r="21" spans="1:9">
      <c r="A21" s="43" t="s">
        <v>76</v>
      </c>
      <c r="B21" s="44" t="s">
        <v>77</v>
      </c>
      <c r="C21" s="43" t="s">
        <v>65</v>
      </c>
      <c r="D21" s="96"/>
      <c r="E21" s="96"/>
      <c r="F21" s="96"/>
    </row>
    <row r="22" spans="1:9" ht="25.5">
      <c r="A22" s="43"/>
      <c r="B22" s="44" t="s">
        <v>78</v>
      </c>
      <c r="C22" s="98" t="s">
        <v>79</v>
      </c>
      <c r="D22" s="96"/>
      <c r="E22" s="96"/>
      <c r="F22" s="96"/>
    </row>
    <row r="23" spans="1:9" ht="25.5">
      <c r="A23" s="43"/>
      <c r="B23" s="44" t="s">
        <v>80</v>
      </c>
      <c r="C23" s="98"/>
      <c r="D23" s="96"/>
      <c r="E23" s="96"/>
      <c r="F23" s="96"/>
    </row>
    <row r="24" spans="1:9">
      <c r="A24" s="45" t="s">
        <v>81</v>
      </c>
      <c r="B24" s="95" t="s">
        <v>82</v>
      </c>
      <c r="C24" s="45" t="s">
        <v>65</v>
      </c>
      <c r="D24" s="73">
        <v>95.877182750000003</v>
      </c>
      <c r="E24" s="73"/>
      <c r="F24" s="73"/>
    </row>
    <row r="25" spans="1:9" ht="38.25">
      <c r="A25" s="45" t="s">
        <v>83</v>
      </c>
      <c r="B25" s="95" t="s">
        <v>84</v>
      </c>
      <c r="C25" s="43"/>
      <c r="D25" s="73"/>
      <c r="E25" s="73"/>
      <c r="F25" s="73"/>
    </row>
    <row r="26" spans="1:9" ht="25.5" customHeight="1">
      <c r="A26" s="43" t="s">
        <v>85</v>
      </c>
      <c r="B26" s="44" t="s">
        <v>86</v>
      </c>
      <c r="C26" s="43" t="s">
        <v>87</v>
      </c>
      <c r="D26" s="73">
        <v>181.89862547632003</v>
      </c>
      <c r="E26" s="73"/>
      <c r="F26" s="73"/>
    </row>
    <row r="27" spans="1:9" ht="25.5">
      <c r="A27" s="43" t="s">
        <v>88</v>
      </c>
      <c r="B27" s="44" t="s">
        <v>89</v>
      </c>
      <c r="C27" s="43" t="s">
        <v>90</v>
      </c>
      <c r="D27" s="73">
        <v>69.148610506204705</v>
      </c>
      <c r="E27" s="73"/>
      <c r="F27" s="73"/>
    </row>
    <row r="28" spans="1:9" ht="89.25">
      <c r="A28" s="43" t="s">
        <v>91</v>
      </c>
      <c r="B28" s="44" t="s">
        <v>92</v>
      </c>
      <c r="C28" s="43"/>
      <c r="D28" s="66" t="s">
        <v>135</v>
      </c>
      <c r="E28" s="40" t="s">
        <v>142</v>
      </c>
      <c r="F28" s="40" t="s">
        <v>142</v>
      </c>
      <c r="G28" s="100"/>
    </row>
    <row r="29" spans="1:9">
      <c r="A29" s="45" t="s">
        <v>93</v>
      </c>
      <c r="B29" s="95" t="s">
        <v>94</v>
      </c>
      <c r="C29" s="45" t="s">
        <v>65</v>
      </c>
      <c r="D29" s="96">
        <v>514.89551012920424</v>
      </c>
      <c r="E29" s="96">
        <f>SUM(E30:E31)</f>
        <v>386.31101726724154</v>
      </c>
      <c r="F29" s="96">
        <f>SUM(F30:F31)</f>
        <v>380.27659183501692</v>
      </c>
      <c r="G29" s="97"/>
    </row>
    <row r="30" spans="1:9">
      <c r="A30" s="43" t="s">
        <v>95</v>
      </c>
      <c r="B30" s="44" t="s">
        <v>96</v>
      </c>
      <c r="C30" s="43" t="s">
        <v>65</v>
      </c>
      <c r="D30" s="73">
        <v>51.659142731318987</v>
      </c>
      <c r="E30" s="73">
        <v>27.947480019795087</v>
      </c>
      <c r="F30" s="73">
        <v>28.878992989137792</v>
      </c>
      <c r="G30" s="97"/>
      <c r="I30" s="61"/>
    </row>
    <row r="31" spans="1:9">
      <c r="A31" s="43" t="s">
        <v>97</v>
      </c>
      <c r="B31" s="44" t="s">
        <v>98</v>
      </c>
      <c r="C31" s="43" t="s">
        <v>65</v>
      </c>
      <c r="D31" s="73">
        <v>463.23636739788526</v>
      </c>
      <c r="E31" s="73">
        <v>358.36353724744646</v>
      </c>
      <c r="F31" s="73">
        <v>351.39759884587914</v>
      </c>
      <c r="G31" s="97"/>
    </row>
    <row r="32" spans="1:9" ht="25.5">
      <c r="A32" s="43" t="s">
        <v>99</v>
      </c>
      <c r="B32" s="44" t="s">
        <v>100</v>
      </c>
      <c r="C32" s="43" t="s">
        <v>65</v>
      </c>
      <c r="D32" s="73"/>
      <c r="E32" s="73"/>
      <c r="F32" s="73"/>
    </row>
    <row r="33" spans="1:7" ht="25.5">
      <c r="A33" s="45" t="s">
        <v>101</v>
      </c>
      <c r="B33" s="95" t="s">
        <v>102</v>
      </c>
      <c r="C33" s="45" t="s">
        <v>65</v>
      </c>
      <c r="D33" s="73"/>
      <c r="E33" s="73"/>
      <c r="F33" s="73"/>
    </row>
    <row r="34" spans="1:7" ht="21" customHeight="1">
      <c r="A34" s="43" t="s">
        <v>103</v>
      </c>
      <c r="B34" s="101" t="s">
        <v>104</v>
      </c>
      <c r="C34" s="43" t="s">
        <v>65</v>
      </c>
      <c r="D34" s="73"/>
      <c r="E34" s="73"/>
      <c r="F34" s="73"/>
    </row>
    <row r="35" spans="1:7" ht="26.25" customHeight="1">
      <c r="A35" s="43" t="s">
        <v>105</v>
      </c>
      <c r="B35" s="101" t="s">
        <v>106</v>
      </c>
      <c r="C35" s="43" t="s">
        <v>65</v>
      </c>
      <c r="D35" s="73"/>
      <c r="E35" s="73"/>
      <c r="F35" s="73"/>
    </row>
    <row r="36" spans="1:7" ht="25.5">
      <c r="A36" s="45" t="s">
        <v>107</v>
      </c>
      <c r="B36" s="95" t="s">
        <v>108</v>
      </c>
      <c r="C36" s="45" t="s">
        <v>65</v>
      </c>
      <c r="D36" s="96">
        <v>6.1186949156253494</v>
      </c>
      <c r="E36" s="96"/>
      <c r="F36" s="96"/>
    </row>
    <row r="37" spans="1:7">
      <c r="A37" s="43" t="s">
        <v>109</v>
      </c>
      <c r="B37" s="44" t="s">
        <v>96</v>
      </c>
      <c r="C37" s="43" t="s">
        <v>65</v>
      </c>
      <c r="D37" s="96"/>
      <c r="E37" s="96"/>
      <c r="F37" s="96"/>
    </row>
    <row r="38" spans="1:7">
      <c r="A38" s="43" t="s">
        <v>110</v>
      </c>
      <c r="B38" s="44" t="s">
        <v>98</v>
      </c>
      <c r="C38" s="43" t="s">
        <v>65</v>
      </c>
      <c r="D38" s="96">
        <v>6.1186949156253494</v>
      </c>
      <c r="E38" s="96"/>
      <c r="F38" s="96"/>
    </row>
    <row r="39" spans="1:7" ht="25.5">
      <c r="A39" s="43" t="s">
        <v>111</v>
      </c>
      <c r="B39" s="44" t="s">
        <v>100</v>
      </c>
      <c r="C39" s="43" t="s">
        <v>65</v>
      </c>
      <c r="D39" s="96" t="s">
        <v>6</v>
      </c>
      <c r="E39" s="96"/>
      <c r="F39" s="96"/>
    </row>
    <row r="40" spans="1:7" ht="25.5">
      <c r="A40" s="45" t="s">
        <v>112</v>
      </c>
      <c r="B40" s="95" t="s">
        <v>113</v>
      </c>
      <c r="C40" s="45" t="s">
        <v>65</v>
      </c>
      <c r="D40" s="96" t="s">
        <v>6</v>
      </c>
      <c r="E40" s="96"/>
      <c r="F40" s="96"/>
    </row>
    <row r="41" spans="1:7">
      <c r="A41" s="43" t="s">
        <v>114</v>
      </c>
      <c r="B41" s="44" t="s">
        <v>96</v>
      </c>
      <c r="C41" s="43" t="s">
        <v>65</v>
      </c>
      <c r="D41" s="96" t="s">
        <v>6</v>
      </c>
      <c r="E41" s="96"/>
      <c r="F41" s="96"/>
    </row>
    <row r="42" spans="1:7">
      <c r="A42" s="43" t="s">
        <v>115</v>
      </c>
      <c r="B42" s="44" t="s">
        <v>98</v>
      </c>
      <c r="C42" s="43" t="s">
        <v>65</v>
      </c>
      <c r="D42" s="96" t="s">
        <v>6</v>
      </c>
      <c r="E42" s="96"/>
      <c r="F42" s="96"/>
    </row>
    <row r="43" spans="1:7" ht="25.5">
      <c r="A43" s="43" t="s">
        <v>116</v>
      </c>
      <c r="B43" s="44" t="s">
        <v>100</v>
      </c>
      <c r="C43" s="43" t="s">
        <v>65</v>
      </c>
      <c r="D43" s="96" t="s">
        <v>6</v>
      </c>
      <c r="E43" s="96"/>
      <c r="F43" s="96"/>
    </row>
    <row r="44" spans="1:7">
      <c r="A44" s="45" t="s">
        <v>117</v>
      </c>
      <c r="B44" s="95" t="s">
        <v>118</v>
      </c>
      <c r="C44" s="45" t="s">
        <v>65</v>
      </c>
      <c r="D44" s="73">
        <f t="shared" ref="D44" si="0">D15-D29-D36</f>
        <v>631.33468649914744</v>
      </c>
      <c r="E44" s="73">
        <f>E15-E29-E36</f>
        <v>0</v>
      </c>
      <c r="F44" s="73">
        <f t="shared" ref="F44" si="1">F15-F29-F36</f>
        <v>0</v>
      </c>
      <c r="G44" s="99"/>
    </row>
    <row r="45" spans="1:7" ht="38.25">
      <c r="A45" s="102" t="s">
        <v>119</v>
      </c>
      <c r="B45" s="95" t="s">
        <v>120</v>
      </c>
      <c r="C45" s="103" t="s">
        <v>121</v>
      </c>
      <c r="D45" s="104">
        <f t="shared" ref="D45:F45" si="2">D44/D15*1000</f>
        <v>547.86765634256165</v>
      </c>
      <c r="E45" s="104">
        <f t="shared" si="2"/>
        <v>0</v>
      </c>
      <c r="F45" s="104">
        <f t="shared" si="2"/>
        <v>0</v>
      </c>
      <c r="G45" s="99"/>
    </row>
    <row r="46" spans="1:7" ht="63.75">
      <c r="A46" s="102" t="s">
        <v>122</v>
      </c>
      <c r="B46" s="105" t="s">
        <v>123</v>
      </c>
      <c r="C46" s="71"/>
      <c r="D46" s="71"/>
      <c r="E46" s="71"/>
      <c r="F46" s="71"/>
    </row>
    <row r="48" spans="1:7">
      <c r="A48" s="51"/>
      <c r="B48" s="52" t="s">
        <v>130</v>
      </c>
    </row>
    <row r="49" spans="1:6" ht="30" customHeight="1">
      <c r="A49" s="53" t="s">
        <v>125</v>
      </c>
      <c r="B49" s="149" t="s">
        <v>126</v>
      </c>
      <c r="C49" s="149"/>
      <c r="D49" s="149"/>
      <c r="E49" s="149"/>
      <c r="F49" s="149"/>
    </row>
    <row r="50" spans="1:6" ht="39" customHeight="1">
      <c r="A50" s="53"/>
      <c r="B50" s="149"/>
      <c r="C50" s="149"/>
      <c r="D50" s="149"/>
      <c r="E50" s="149"/>
      <c r="F50" s="149"/>
    </row>
    <row r="51" spans="1:6">
      <c r="A51" s="51"/>
      <c r="B51" s="51"/>
    </row>
    <row r="52" spans="1:6">
      <c r="A52" s="51"/>
      <c r="B52" s="51"/>
    </row>
  </sheetData>
  <mergeCells count="7">
    <mergeCell ref="B50:F50"/>
    <mergeCell ref="D1:F1"/>
    <mergeCell ref="D2:F2"/>
    <mergeCell ref="A4:F4"/>
    <mergeCell ref="A5:F5"/>
    <mergeCell ref="A6:F6"/>
    <mergeCell ref="B49:F49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8" orientation="portrait"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2"/>
  <sheetViews>
    <sheetView zoomScaleNormal="100" workbookViewId="0">
      <pane xSplit="2" ySplit="8" topLeftCell="C27" activePane="bottomRight" state="frozen"/>
      <selection activeCell="G28" sqref="G28"/>
      <selection pane="topRight" activeCell="G28" sqref="G28"/>
      <selection pane="bottomLeft" activeCell="G28" sqref="G28"/>
      <selection pane="bottomRight" activeCell="A5" sqref="A5:F5"/>
    </sheetView>
  </sheetViews>
  <sheetFormatPr defaultRowHeight="15"/>
  <cols>
    <col min="1" max="1" width="5.85546875" customWidth="1"/>
    <col min="2" max="2" width="38.85546875" customWidth="1"/>
    <col min="4" max="4" width="17" customWidth="1"/>
    <col min="5" max="5" width="15.85546875" customWidth="1"/>
    <col min="6" max="6" width="15.42578125" customWidth="1"/>
    <col min="7" max="7" width="13.140625" customWidth="1"/>
    <col min="8" max="8" width="10.5703125" bestFit="1" customWidth="1"/>
    <col min="10" max="10" width="12.140625" bestFit="1" customWidth="1"/>
    <col min="11" max="11" width="10.5703125" bestFit="1" customWidth="1"/>
  </cols>
  <sheetData>
    <row r="1" spans="1:10">
      <c r="D1" s="148" t="s">
        <v>44</v>
      </c>
      <c r="E1" s="148"/>
      <c r="F1" s="148"/>
    </row>
    <row r="2" spans="1:10" ht="41.25" customHeight="1">
      <c r="A2" s="23"/>
      <c r="B2" s="23"/>
      <c r="C2" s="23"/>
      <c r="D2" s="149" t="s">
        <v>160</v>
      </c>
      <c r="E2" s="149"/>
      <c r="F2" s="149"/>
    </row>
    <row r="3" spans="1:10" ht="16.5" customHeight="1">
      <c r="A3" s="23"/>
      <c r="B3" s="23"/>
      <c r="C3" s="23"/>
      <c r="D3" s="117"/>
      <c r="E3" s="117"/>
      <c r="F3" s="117"/>
    </row>
    <row r="4" spans="1:10" ht="17.25" customHeight="1">
      <c r="A4" s="125" t="s">
        <v>180</v>
      </c>
      <c r="B4" s="125"/>
      <c r="C4" s="125"/>
      <c r="D4" s="125"/>
      <c r="E4" s="125"/>
      <c r="F4" s="125"/>
    </row>
    <row r="5" spans="1:10" ht="17.25" customHeight="1">
      <c r="A5" s="125" t="s">
        <v>150</v>
      </c>
      <c r="B5" s="125"/>
      <c r="C5" s="125"/>
      <c r="D5" s="125"/>
      <c r="E5" s="125"/>
      <c r="F5" s="125"/>
    </row>
    <row r="6" spans="1:10">
      <c r="A6" s="151" t="s">
        <v>148</v>
      </c>
      <c r="B6" s="151"/>
      <c r="C6" s="151"/>
      <c r="D6" s="151"/>
      <c r="E6" s="151"/>
      <c r="F6" s="151"/>
    </row>
    <row r="7" spans="1:10">
      <c r="A7" s="119"/>
      <c r="B7" s="119"/>
      <c r="C7" s="119"/>
      <c r="D7" s="119"/>
      <c r="E7" s="119"/>
      <c r="F7" s="119"/>
    </row>
    <row r="8" spans="1:10" ht="64.5" thickBot="1">
      <c r="A8" s="86" t="s">
        <v>0</v>
      </c>
      <c r="B8" s="86" t="s">
        <v>46</v>
      </c>
      <c r="C8" s="86" t="s">
        <v>47</v>
      </c>
      <c r="D8" s="72" t="s">
        <v>167</v>
      </c>
      <c r="E8" s="77" t="s">
        <v>168</v>
      </c>
      <c r="F8" s="72" t="s">
        <v>164</v>
      </c>
    </row>
    <row r="9" spans="1:10">
      <c r="A9" s="123" t="s">
        <v>48</v>
      </c>
      <c r="B9" s="27" t="s">
        <v>49</v>
      </c>
      <c r="C9" s="123" t="s">
        <v>50</v>
      </c>
      <c r="D9" s="94">
        <v>160</v>
      </c>
      <c r="E9" s="94">
        <v>160</v>
      </c>
      <c r="F9" s="94">
        <v>160</v>
      </c>
    </row>
    <row r="10" spans="1:10" ht="63.75">
      <c r="A10" s="120" t="s">
        <v>51</v>
      </c>
      <c r="B10" s="30" t="s">
        <v>52</v>
      </c>
      <c r="C10" s="120" t="s">
        <v>50</v>
      </c>
      <c r="D10" s="73">
        <v>114.78</v>
      </c>
      <c r="E10" s="73">
        <v>100.321</v>
      </c>
      <c r="F10" s="73">
        <v>100.324</v>
      </c>
    </row>
    <row r="11" spans="1:10">
      <c r="A11" s="120" t="s">
        <v>53</v>
      </c>
      <c r="B11" s="30" t="s">
        <v>54</v>
      </c>
      <c r="C11" s="120" t="s">
        <v>55</v>
      </c>
      <c r="D11" s="73">
        <v>992.05198600000006</v>
      </c>
      <c r="E11" s="73">
        <v>826.06000000000006</v>
      </c>
      <c r="F11" s="73">
        <v>806.36599999999999</v>
      </c>
    </row>
    <row r="12" spans="1:10">
      <c r="A12" s="43" t="s">
        <v>56</v>
      </c>
      <c r="B12" s="44" t="s">
        <v>57</v>
      </c>
      <c r="C12" s="43" t="s">
        <v>55</v>
      </c>
      <c r="D12" s="73">
        <v>974.20176300000003</v>
      </c>
      <c r="E12" s="73">
        <v>805.99599999999987</v>
      </c>
      <c r="F12" s="73">
        <v>786.58399999999995</v>
      </c>
    </row>
    <row r="13" spans="1:10">
      <c r="A13" s="43" t="s">
        <v>58</v>
      </c>
      <c r="B13" s="44" t="s">
        <v>59</v>
      </c>
      <c r="C13" s="43" t="s">
        <v>60</v>
      </c>
      <c r="D13" s="73"/>
      <c r="E13" s="73"/>
      <c r="F13" s="73"/>
    </row>
    <row r="14" spans="1:10">
      <c r="A14" s="43" t="s">
        <v>61</v>
      </c>
      <c r="B14" s="44" t="s">
        <v>62</v>
      </c>
      <c r="C14" s="43" t="s">
        <v>60</v>
      </c>
      <c r="D14" s="73"/>
      <c r="E14" s="73"/>
      <c r="F14" s="73"/>
      <c r="G14" s="124"/>
    </row>
    <row r="15" spans="1:10" ht="21" customHeight="1">
      <c r="A15" s="45" t="s">
        <v>63</v>
      </c>
      <c r="B15" s="95" t="s">
        <v>64</v>
      </c>
      <c r="C15" s="45" t="s">
        <v>65</v>
      </c>
      <c r="D15" s="96">
        <v>940.51115099405558</v>
      </c>
      <c r="E15" s="96">
        <v>255.28570797433966</v>
      </c>
      <c r="F15" s="96">
        <f>SUM(F16:F17)</f>
        <v>268.39512467419758</v>
      </c>
      <c r="G15" s="87"/>
      <c r="J15" s="106"/>
    </row>
    <row r="16" spans="1:10">
      <c r="A16" s="43" t="s">
        <v>66</v>
      </c>
      <c r="B16" s="44" t="s">
        <v>67</v>
      </c>
      <c r="C16" s="43" t="s">
        <v>65</v>
      </c>
      <c r="D16" s="73">
        <v>781.44311584026002</v>
      </c>
      <c r="E16" s="73">
        <v>20.208513176218371</v>
      </c>
      <c r="F16" s="73">
        <v>21.789537420166244</v>
      </c>
      <c r="G16" s="87"/>
      <c r="H16" s="107"/>
    </row>
    <row r="17" spans="1:11" ht="16.5" customHeight="1">
      <c r="A17" s="43" t="s">
        <v>68</v>
      </c>
      <c r="B17" s="44" t="s">
        <v>69</v>
      </c>
      <c r="C17" s="43" t="s">
        <v>65</v>
      </c>
      <c r="D17" s="73">
        <v>159.06803515379553</v>
      </c>
      <c r="E17" s="73">
        <v>235.0771947981213</v>
      </c>
      <c r="F17" s="73">
        <v>246.60558725403135</v>
      </c>
      <c r="G17" s="87"/>
      <c r="H17" s="107"/>
    </row>
    <row r="18" spans="1:11" ht="25.5">
      <c r="A18" s="43" t="s">
        <v>70</v>
      </c>
      <c r="B18" s="44" t="s">
        <v>71</v>
      </c>
      <c r="C18" s="43" t="s">
        <v>65</v>
      </c>
      <c r="D18" s="96"/>
      <c r="E18" s="96"/>
      <c r="F18" s="96"/>
    </row>
    <row r="19" spans="1:11">
      <c r="A19" s="43" t="s">
        <v>72</v>
      </c>
      <c r="B19" s="44" t="s">
        <v>73</v>
      </c>
      <c r="C19" s="43" t="s">
        <v>65</v>
      </c>
      <c r="D19" s="96"/>
      <c r="E19" s="96"/>
      <c r="F19" s="96"/>
    </row>
    <row r="20" spans="1:11" ht="25.5">
      <c r="A20" s="43"/>
      <c r="B20" s="44" t="s">
        <v>74</v>
      </c>
      <c r="C20" s="98" t="s">
        <v>75</v>
      </c>
      <c r="D20" s="96"/>
      <c r="E20" s="96"/>
      <c r="F20" s="96"/>
    </row>
    <row r="21" spans="1:11">
      <c r="A21" s="43" t="s">
        <v>76</v>
      </c>
      <c r="B21" s="44" t="s">
        <v>77</v>
      </c>
      <c r="C21" s="43" t="s">
        <v>65</v>
      </c>
      <c r="D21" s="96"/>
      <c r="E21" s="96"/>
      <c r="F21" s="96"/>
    </row>
    <row r="22" spans="1:11" ht="25.5">
      <c r="A22" s="43"/>
      <c r="B22" s="44" t="s">
        <v>78</v>
      </c>
      <c r="C22" s="98" t="s">
        <v>79</v>
      </c>
      <c r="D22" s="96"/>
      <c r="E22" s="96"/>
      <c r="F22" s="96"/>
    </row>
    <row r="23" spans="1:11" ht="25.5">
      <c r="A23" s="43"/>
      <c r="B23" s="44" t="s">
        <v>80</v>
      </c>
      <c r="C23" s="98"/>
      <c r="D23" s="96"/>
      <c r="E23" s="96"/>
      <c r="F23" s="96"/>
    </row>
    <row r="24" spans="1:11">
      <c r="A24" s="45" t="s">
        <v>81</v>
      </c>
      <c r="B24" s="95" t="s">
        <v>82</v>
      </c>
      <c r="C24" s="45" t="s">
        <v>65</v>
      </c>
      <c r="D24" s="73">
        <v>103.88303248</v>
      </c>
      <c r="E24" s="73"/>
      <c r="F24" s="73"/>
    </row>
    <row r="25" spans="1:11" ht="38.25">
      <c r="A25" s="45" t="s">
        <v>83</v>
      </c>
      <c r="B25" s="95" t="s">
        <v>84</v>
      </c>
      <c r="C25" s="43"/>
      <c r="D25" s="73"/>
      <c r="E25" s="73"/>
      <c r="F25" s="73"/>
    </row>
    <row r="26" spans="1:11" ht="31.5" customHeight="1">
      <c r="A26" s="43" t="s">
        <v>85</v>
      </c>
      <c r="B26" s="44" t="s">
        <v>86</v>
      </c>
      <c r="C26" s="43" t="s">
        <v>87</v>
      </c>
      <c r="D26" s="73">
        <v>158.21007303574666</v>
      </c>
      <c r="E26" s="73"/>
      <c r="F26" s="73"/>
    </row>
    <row r="27" spans="1:11" ht="25.5">
      <c r="A27" s="43" t="s">
        <v>88</v>
      </c>
      <c r="B27" s="44" t="s">
        <v>89</v>
      </c>
      <c r="C27" s="43" t="s">
        <v>90</v>
      </c>
      <c r="D27" s="73">
        <v>59.984887189106999</v>
      </c>
      <c r="E27" s="73"/>
      <c r="F27" s="73"/>
    </row>
    <row r="28" spans="1:11" ht="89.25">
      <c r="A28" s="43" t="s">
        <v>91</v>
      </c>
      <c r="B28" s="44" t="s">
        <v>92</v>
      </c>
      <c r="C28" s="43"/>
      <c r="D28" s="66" t="s">
        <v>135</v>
      </c>
      <c r="E28" s="40" t="s">
        <v>142</v>
      </c>
      <c r="F28" s="40" t="s">
        <v>142</v>
      </c>
      <c r="G28" s="100"/>
    </row>
    <row r="29" spans="1:11">
      <c r="A29" s="45" t="s">
        <v>93</v>
      </c>
      <c r="B29" s="95" t="s">
        <v>94</v>
      </c>
      <c r="C29" s="45" t="s">
        <v>65</v>
      </c>
      <c r="D29" s="96">
        <v>383.91959231768692</v>
      </c>
      <c r="E29" s="96">
        <f>SUM(E30:E31)</f>
        <v>255.28570797433966</v>
      </c>
      <c r="F29" s="96">
        <f>SUM(F30:F31)</f>
        <v>268.39512467419758</v>
      </c>
      <c r="J29" s="106"/>
    </row>
    <row r="30" spans="1:11">
      <c r="A30" s="43" t="s">
        <v>95</v>
      </c>
      <c r="B30" s="44" t="s">
        <v>96</v>
      </c>
      <c r="C30" s="43" t="s">
        <v>65</v>
      </c>
      <c r="D30" s="73">
        <v>26.659128469999999</v>
      </c>
      <c r="E30" s="73">
        <v>20.208513176218371</v>
      </c>
      <c r="F30" s="73">
        <v>21.789537420166244</v>
      </c>
      <c r="G30" s="97"/>
      <c r="K30" s="106"/>
    </row>
    <row r="31" spans="1:11">
      <c r="A31" s="43" t="s">
        <v>97</v>
      </c>
      <c r="B31" s="44" t="s">
        <v>98</v>
      </c>
      <c r="C31" s="43" t="s">
        <v>65</v>
      </c>
      <c r="D31" s="73">
        <v>357.26046384768694</v>
      </c>
      <c r="E31" s="73">
        <v>235.0771947981213</v>
      </c>
      <c r="F31" s="73">
        <v>246.60558725403135</v>
      </c>
      <c r="G31" s="97"/>
    </row>
    <row r="32" spans="1:11" ht="25.5">
      <c r="A32" s="43" t="s">
        <v>99</v>
      </c>
      <c r="B32" s="44" t="s">
        <v>100</v>
      </c>
      <c r="C32" s="43" t="s">
        <v>65</v>
      </c>
      <c r="D32" s="73"/>
      <c r="E32" s="73"/>
      <c r="F32" s="73"/>
    </row>
    <row r="33" spans="1:7" ht="25.5">
      <c r="A33" s="45" t="s">
        <v>101</v>
      </c>
      <c r="B33" s="95" t="s">
        <v>102</v>
      </c>
      <c r="C33" s="45" t="s">
        <v>65</v>
      </c>
      <c r="D33" s="73"/>
      <c r="E33" s="73"/>
      <c r="F33" s="73"/>
    </row>
    <row r="34" spans="1:7" ht="21.75" customHeight="1">
      <c r="A34" s="43" t="s">
        <v>103</v>
      </c>
      <c r="B34" s="101" t="s">
        <v>104</v>
      </c>
      <c r="C34" s="43" t="s">
        <v>65</v>
      </c>
      <c r="D34" s="73"/>
      <c r="E34" s="73"/>
      <c r="F34" s="73"/>
    </row>
    <row r="35" spans="1:7" ht="25.5" customHeight="1">
      <c r="A35" s="43" t="s">
        <v>105</v>
      </c>
      <c r="B35" s="101" t="s">
        <v>106</v>
      </c>
      <c r="C35" s="43" t="s">
        <v>65</v>
      </c>
      <c r="D35" s="73"/>
      <c r="E35" s="73"/>
      <c r="F35" s="73"/>
    </row>
    <row r="36" spans="1:7" ht="25.5">
      <c r="A36" s="45" t="s">
        <v>107</v>
      </c>
      <c r="B36" s="95" t="s">
        <v>108</v>
      </c>
      <c r="C36" s="45" t="s">
        <v>65</v>
      </c>
      <c r="D36" s="96">
        <v>4.8736944011499999</v>
      </c>
      <c r="E36" s="96"/>
      <c r="F36" s="96"/>
    </row>
    <row r="37" spans="1:7">
      <c r="A37" s="43" t="s">
        <v>109</v>
      </c>
      <c r="B37" s="44" t="s">
        <v>96</v>
      </c>
      <c r="C37" s="43" t="s">
        <v>65</v>
      </c>
      <c r="D37" s="96"/>
      <c r="E37" s="96"/>
      <c r="F37" s="96"/>
      <c r="G37" s="87"/>
    </row>
    <row r="38" spans="1:7">
      <c r="A38" s="43" t="s">
        <v>110</v>
      </c>
      <c r="B38" s="44" t="s">
        <v>98</v>
      </c>
      <c r="C38" s="43" t="s">
        <v>65</v>
      </c>
      <c r="D38" s="96">
        <v>4.8736944011499999</v>
      </c>
      <c r="E38" s="96"/>
      <c r="F38" s="96"/>
      <c r="G38" s="87"/>
    </row>
    <row r="39" spans="1:7" ht="25.5">
      <c r="A39" s="43" t="s">
        <v>111</v>
      </c>
      <c r="B39" s="44" t="s">
        <v>100</v>
      </c>
      <c r="C39" s="43" t="s">
        <v>65</v>
      </c>
      <c r="D39" s="96"/>
      <c r="E39" s="96"/>
      <c r="F39" s="96"/>
    </row>
    <row r="40" spans="1:7" ht="25.5">
      <c r="A40" s="45" t="s">
        <v>112</v>
      </c>
      <c r="B40" s="95" t="s">
        <v>113</v>
      </c>
      <c r="C40" s="45" t="s">
        <v>65</v>
      </c>
      <c r="D40" s="96"/>
      <c r="E40" s="96"/>
      <c r="F40" s="96"/>
    </row>
    <row r="41" spans="1:7">
      <c r="A41" s="43" t="s">
        <v>114</v>
      </c>
      <c r="B41" s="44" t="s">
        <v>96</v>
      </c>
      <c r="C41" s="43" t="s">
        <v>65</v>
      </c>
      <c r="D41" s="96"/>
      <c r="E41" s="96"/>
      <c r="F41" s="96"/>
    </row>
    <row r="42" spans="1:7">
      <c r="A42" s="43" t="s">
        <v>115</v>
      </c>
      <c r="B42" s="44" t="s">
        <v>98</v>
      </c>
      <c r="C42" s="43" t="s">
        <v>65</v>
      </c>
      <c r="D42" s="96"/>
      <c r="E42" s="96"/>
      <c r="F42" s="96"/>
    </row>
    <row r="43" spans="1:7" ht="25.5">
      <c r="A43" s="43" t="s">
        <v>116</v>
      </c>
      <c r="B43" s="44" t="s">
        <v>100</v>
      </c>
      <c r="C43" s="43" t="s">
        <v>65</v>
      </c>
      <c r="D43" s="96"/>
      <c r="E43" s="96"/>
      <c r="F43" s="96"/>
    </row>
    <row r="44" spans="1:7">
      <c r="A44" s="45" t="s">
        <v>117</v>
      </c>
      <c r="B44" s="95" t="s">
        <v>118</v>
      </c>
      <c r="C44" s="45" t="s">
        <v>65</v>
      </c>
      <c r="D44" s="73">
        <f t="shared" ref="D44" si="0">D15-D29-D36</f>
        <v>551.71786427521863</v>
      </c>
      <c r="E44" s="73">
        <f>E15-E29-E36</f>
        <v>0</v>
      </c>
      <c r="F44" s="73">
        <f t="shared" ref="F44" si="1">F15-F29-F36</f>
        <v>0</v>
      </c>
      <c r="G44" s="97"/>
    </row>
    <row r="45" spans="1:7" ht="38.25">
      <c r="A45" s="102" t="s">
        <v>119</v>
      </c>
      <c r="B45" s="95" t="s">
        <v>120</v>
      </c>
      <c r="C45" s="103" t="s">
        <v>121</v>
      </c>
      <c r="D45" s="110">
        <f t="shared" ref="D45:F45" si="2">D44/D15*1000</f>
        <v>586.61491008595783</v>
      </c>
      <c r="E45" s="110">
        <f t="shared" si="2"/>
        <v>0</v>
      </c>
      <c r="F45" s="110">
        <f t="shared" si="2"/>
        <v>0</v>
      </c>
      <c r="G45" s="97"/>
    </row>
    <row r="46" spans="1:7" ht="63.75">
      <c r="A46" s="102" t="s">
        <v>122</v>
      </c>
      <c r="B46" s="105" t="s">
        <v>123</v>
      </c>
      <c r="C46" s="71"/>
      <c r="D46" s="108"/>
      <c r="E46" s="108"/>
      <c r="F46" s="108"/>
    </row>
    <row r="48" spans="1:7">
      <c r="A48" s="51"/>
      <c r="B48" s="52" t="s">
        <v>130</v>
      </c>
    </row>
    <row r="49" spans="1:6" ht="30" customHeight="1">
      <c r="A49" s="53" t="s">
        <v>125</v>
      </c>
      <c r="B49" s="149" t="s">
        <v>126</v>
      </c>
      <c r="C49" s="149"/>
      <c r="D49" s="149"/>
      <c r="E49" s="149"/>
      <c r="F49" s="149"/>
    </row>
    <row r="50" spans="1:6" ht="39" customHeight="1">
      <c r="A50" s="53"/>
      <c r="B50" s="149"/>
      <c r="C50" s="149"/>
      <c r="D50" s="149"/>
      <c r="E50" s="149"/>
      <c r="F50" s="149"/>
    </row>
    <row r="51" spans="1:6">
      <c r="A51" s="51"/>
      <c r="B51" s="51"/>
    </row>
    <row r="52" spans="1:6">
      <c r="A52" s="51"/>
      <c r="B52" s="51"/>
    </row>
  </sheetData>
  <mergeCells count="7">
    <mergeCell ref="B50:F50"/>
    <mergeCell ref="D1:F1"/>
    <mergeCell ref="D2:F2"/>
    <mergeCell ref="A4:F4"/>
    <mergeCell ref="A5:F5"/>
    <mergeCell ref="A6:F6"/>
    <mergeCell ref="B49:F49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8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52"/>
  <sheetViews>
    <sheetView zoomScaleNormal="100" workbookViewId="0">
      <pane xSplit="2" ySplit="8" topLeftCell="C9" activePane="bottomRight" state="frozen"/>
      <selection activeCell="G28" sqref="G28"/>
      <selection pane="topRight" activeCell="G28" sqref="G28"/>
      <selection pane="bottomLeft" activeCell="G28" sqref="G28"/>
      <selection pane="bottomRight" activeCell="A5" sqref="A5:F5"/>
    </sheetView>
  </sheetViews>
  <sheetFormatPr defaultRowHeight="15"/>
  <cols>
    <col min="1" max="1" width="5.85546875" customWidth="1"/>
    <col min="2" max="2" width="38.85546875" customWidth="1"/>
    <col min="3" max="3" width="11.140625" customWidth="1"/>
    <col min="4" max="4" width="16.28515625" customWidth="1"/>
    <col min="5" max="5" width="15.5703125" customWidth="1"/>
    <col min="6" max="6" width="15.42578125" customWidth="1"/>
    <col min="7" max="7" width="11.85546875" customWidth="1"/>
    <col min="8" max="8" width="10.5703125" bestFit="1" customWidth="1"/>
  </cols>
  <sheetData>
    <row r="1" spans="1:7">
      <c r="D1" s="148" t="s">
        <v>44</v>
      </c>
      <c r="E1" s="148"/>
      <c r="F1" s="148"/>
    </row>
    <row r="2" spans="1:7" ht="27.75" customHeight="1">
      <c r="A2" s="23"/>
      <c r="B2" s="23"/>
      <c r="C2" s="23"/>
      <c r="D2" s="149" t="s">
        <v>160</v>
      </c>
      <c r="E2" s="149"/>
      <c r="F2" s="149"/>
    </row>
    <row r="3" spans="1:7" ht="16.5" customHeight="1">
      <c r="A3" s="23"/>
      <c r="B3" s="23"/>
      <c r="C3" s="23"/>
      <c r="D3" s="117"/>
      <c r="E3" s="117"/>
      <c r="F3" s="117"/>
    </row>
    <row r="4" spans="1:7" ht="17.25" customHeight="1">
      <c r="A4" s="125" t="s">
        <v>180</v>
      </c>
      <c r="B4" s="125"/>
      <c r="C4" s="125"/>
      <c r="D4" s="125"/>
      <c r="E4" s="125"/>
      <c r="F4" s="125"/>
    </row>
    <row r="5" spans="1:7" ht="17.25" customHeight="1">
      <c r="A5" s="125" t="s">
        <v>151</v>
      </c>
      <c r="B5" s="125"/>
      <c r="C5" s="125"/>
      <c r="D5" s="125"/>
      <c r="E5" s="125"/>
      <c r="F5" s="125"/>
    </row>
    <row r="6" spans="1:7">
      <c r="A6" s="151" t="s">
        <v>148</v>
      </c>
      <c r="B6" s="151"/>
      <c r="C6" s="151"/>
      <c r="D6" s="151"/>
      <c r="E6" s="151"/>
      <c r="F6" s="151"/>
    </row>
    <row r="7" spans="1:7">
      <c r="A7" s="119"/>
      <c r="B7" s="119"/>
      <c r="C7" s="119"/>
      <c r="D7" s="119"/>
      <c r="E7" s="119"/>
      <c r="F7" s="119"/>
    </row>
    <row r="8" spans="1:7" ht="77.25" thickBot="1">
      <c r="A8" s="86" t="s">
        <v>0</v>
      </c>
      <c r="B8" s="86" t="s">
        <v>46</v>
      </c>
      <c r="C8" s="86" t="s">
        <v>47</v>
      </c>
      <c r="D8" s="72" t="s">
        <v>167</v>
      </c>
      <c r="E8" s="77" t="s">
        <v>168</v>
      </c>
      <c r="F8" s="72" t="s">
        <v>164</v>
      </c>
    </row>
    <row r="9" spans="1:7">
      <c r="A9" s="123" t="s">
        <v>48</v>
      </c>
      <c r="B9" s="27" t="s">
        <v>49</v>
      </c>
      <c r="C9" s="123" t="s">
        <v>50</v>
      </c>
      <c r="D9" s="94">
        <v>50.6</v>
      </c>
      <c r="E9" s="94">
        <v>50.6</v>
      </c>
      <c r="F9" s="94">
        <v>50.6</v>
      </c>
    </row>
    <row r="10" spans="1:7" ht="54" customHeight="1">
      <c r="A10" s="43" t="s">
        <v>51</v>
      </c>
      <c r="B10" s="44" t="s">
        <v>52</v>
      </c>
      <c r="C10" s="43" t="s">
        <v>50</v>
      </c>
      <c r="D10" s="73">
        <v>33.549999999999997</v>
      </c>
      <c r="E10" s="73">
        <v>26.602999999999998</v>
      </c>
      <c r="F10" s="73">
        <v>26.619</v>
      </c>
    </row>
    <row r="11" spans="1:7">
      <c r="A11" s="43" t="s">
        <v>53</v>
      </c>
      <c r="B11" s="44" t="s">
        <v>54</v>
      </c>
      <c r="C11" s="43" t="s">
        <v>55</v>
      </c>
      <c r="D11" s="73">
        <v>260.90616399999999</v>
      </c>
      <c r="E11" s="73">
        <v>200.13</v>
      </c>
      <c r="F11" s="73">
        <v>206.887</v>
      </c>
    </row>
    <row r="12" spans="1:7">
      <c r="A12" s="43" t="s">
        <v>56</v>
      </c>
      <c r="B12" s="44" t="s">
        <v>57</v>
      </c>
      <c r="C12" s="43" t="s">
        <v>55</v>
      </c>
      <c r="D12" s="73">
        <v>254.59348</v>
      </c>
      <c r="E12" s="73">
        <v>193.73599999999999</v>
      </c>
      <c r="F12" s="73">
        <v>200.636</v>
      </c>
    </row>
    <row r="13" spans="1:7">
      <c r="A13" s="43" t="s">
        <v>58</v>
      </c>
      <c r="B13" s="44" t="s">
        <v>59</v>
      </c>
      <c r="C13" s="43" t="s">
        <v>60</v>
      </c>
      <c r="D13" s="73"/>
      <c r="E13" s="73"/>
      <c r="F13" s="73"/>
    </row>
    <row r="14" spans="1:7">
      <c r="A14" s="43" t="s">
        <v>61</v>
      </c>
      <c r="B14" s="44" t="s">
        <v>62</v>
      </c>
      <c r="C14" s="43" t="s">
        <v>60</v>
      </c>
      <c r="D14" s="73"/>
      <c r="E14" s="73"/>
      <c r="F14" s="73"/>
      <c r="G14" s="124"/>
    </row>
    <row r="15" spans="1:7" ht="17.25" customHeight="1">
      <c r="A15" s="45" t="s">
        <v>63</v>
      </c>
      <c r="B15" s="95" t="s">
        <v>64</v>
      </c>
      <c r="C15" s="45" t="s">
        <v>65</v>
      </c>
      <c r="D15" s="96">
        <v>265.88558866876355</v>
      </c>
      <c r="E15" s="96">
        <v>46.722036948638944</v>
      </c>
      <c r="F15" s="96">
        <v>49.704245413546829</v>
      </c>
      <c r="G15" s="87"/>
    </row>
    <row r="16" spans="1:7">
      <c r="A16" s="43" t="s">
        <v>66</v>
      </c>
      <c r="B16" s="44" t="s">
        <v>67</v>
      </c>
      <c r="C16" s="43" t="s">
        <v>65</v>
      </c>
      <c r="D16" s="73">
        <v>227.18073914600001</v>
      </c>
      <c r="E16" s="73">
        <v>5.3658742906846957</v>
      </c>
      <c r="F16" s="73">
        <v>6.2916352690455701</v>
      </c>
      <c r="G16" s="87"/>
    </row>
    <row r="17" spans="1:8" ht="15.75" customHeight="1">
      <c r="A17" s="43" t="s">
        <v>68</v>
      </c>
      <c r="B17" s="44" t="s">
        <v>69</v>
      </c>
      <c r="C17" s="43" t="s">
        <v>65</v>
      </c>
      <c r="D17" s="73">
        <v>38.704849522763517</v>
      </c>
      <c r="E17" s="73">
        <v>41.356162657954251</v>
      </c>
      <c r="F17" s="73">
        <v>43.412610144501258</v>
      </c>
      <c r="G17" s="87"/>
    </row>
    <row r="18" spans="1:8" ht="31.5" customHeight="1">
      <c r="A18" s="43" t="s">
        <v>70</v>
      </c>
      <c r="B18" s="44" t="s">
        <v>71</v>
      </c>
      <c r="C18" s="43" t="s">
        <v>65</v>
      </c>
      <c r="D18" s="96"/>
      <c r="E18" s="96"/>
      <c r="F18" s="96"/>
    </row>
    <row r="19" spans="1:8">
      <c r="A19" s="43" t="s">
        <v>72</v>
      </c>
      <c r="B19" s="44" t="s">
        <v>73</v>
      </c>
      <c r="C19" s="43" t="s">
        <v>65</v>
      </c>
      <c r="D19" s="96"/>
      <c r="E19" s="96"/>
      <c r="F19" s="96"/>
    </row>
    <row r="20" spans="1:8" ht="25.5">
      <c r="A20" s="43"/>
      <c r="B20" s="44" t="s">
        <v>74</v>
      </c>
      <c r="C20" s="98" t="s">
        <v>75</v>
      </c>
      <c r="D20" s="96"/>
      <c r="E20" s="96"/>
      <c r="F20" s="96"/>
    </row>
    <row r="21" spans="1:8">
      <c r="A21" s="43" t="s">
        <v>76</v>
      </c>
      <c r="B21" s="44" t="s">
        <v>77</v>
      </c>
      <c r="C21" s="43" t="s">
        <v>65</v>
      </c>
      <c r="D21" s="96"/>
      <c r="E21" s="96"/>
      <c r="F21" s="96"/>
    </row>
    <row r="22" spans="1:8" ht="25.5">
      <c r="A22" s="43"/>
      <c r="B22" s="44" t="s">
        <v>78</v>
      </c>
      <c r="C22" s="98" t="s">
        <v>79</v>
      </c>
      <c r="D22" s="96"/>
      <c r="E22" s="96"/>
      <c r="F22" s="96"/>
    </row>
    <row r="23" spans="1:8" ht="25.5">
      <c r="A23" s="43"/>
      <c r="B23" s="44" t="s">
        <v>80</v>
      </c>
      <c r="C23" s="98"/>
      <c r="D23" s="96"/>
      <c r="E23" s="96"/>
      <c r="F23" s="96"/>
    </row>
    <row r="24" spans="1:8">
      <c r="A24" s="45" t="s">
        <v>81</v>
      </c>
      <c r="B24" s="95" t="s">
        <v>82</v>
      </c>
      <c r="C24" s="45" t="s">
        <v>65</v>
      </c>
      <c r="D24" s="73">
        <v>63.458973890000003</v>
      </c>
      <c r="E24" s="73"/>
      <c r="F24" s="73"/>
    </row>
    <row r="25" spans="1:8" ht="38.25">
      <c r="A25" s="45" t="s">
        <v>83</v>
      </c>
      <c r="B25" s="95" t="s">
        <v>84</v>
      </c>
      <c r="C25" s="43"/>
      <c r="D25" s="73"/>
      <c r="E25" s="73"/>
      <c r="F25" s="73"/>
    </row>
    <row r="26" spans="1:8">
      <c r="A26" s="43" t="s">
        <v>85</v>
      </c>
      <c r="B26" s="44" t="s">
        <v>86</v>
      </c>
      <c r="C26" s="43" t="s">
        <v>87</v>
      </c>
      <c r="D26" s="73">
        <v>110.83296815459987</v>
      </c>
      <c r="E26" s="73"/>
      <c r="F26" s="73"/>
    </row>
    <row r="27" spans="1:8" ht="25.5">
      <c r="A27" s="43" t="s">
        <v>88</v>
      </c>
      <c r="B27" s="44" t="s">
        <v>89</v>
      </c>
      <c r="C27" s="43" t="s">
        <v>90</v>
      </c>
      <c r="D27" s="73">
        <v>52.52248001282134</v>
      </c>
      <c r="E27" s="73"/>
      <c r="F27" s="73"/>
    </row>
    <row r="28" spans="1:8" ht="89.25">
      <c r="A28" s="43" t="s">
        <v>91</v>
      </c>
      <c r="B28" s="44" t="s">
        <v>92</v>
      </c>
      <c r="C28" s="43"/>
      <c r="D28" s="43" t="s">
        <v>135</v>
      </c>
      <c r="E28" s="40" t="s">
        <v>142</v>
      </c>
      <c r="F28" s="66" t="s">
        <v>142</v>
      </c>
      <c r="G28" s="100"/>
    </row>
    <row r="29" spans="1:8">
      <c r="A29" s="45" t="s">
        <v>93</v>
      </c>
      <c r="B29" s="95" t="s">
        <v>94</v>
      </c>
      <c r="C29" s="45" t="s">
        <v>65</v>
      </c>
      <c r="D29" s="96">
        <f>SUM(D30:D31)</f>
        <v>221.96405343769342</v>
      </c>
      <c r="E29" s="96">
        <f t="shared" ref="E29:F29" si="0">SUM(E30:E31)</f>
        <v>46.722036948638944</v>
      </c>
      <c r="F29" s="96">
        <f t="shared" si="0"/>
        <v>49.704245413546829</v>
      </c>
      <c r="G29" s="97"/>
    </row>
    <row r="30" spans="1:8">
      <c r="A30" s="43" t="s">
        <v>95</v>
      </c>
      <c r="B30" s="44" t="s">
        <v>96</v>
      </c>
      <c r="C30" s="43" t="s">
        <v>65</v>
      </c>
      <c r="D30" s="73">
        <v>10.001442747464999</v>
      </c>
      <c r="E30" s="73">
        <v>5.3658742906846957</v>
      </c>
      <c r="F30" s="73">
        <v>6.2916352690455701</v>
      </c>
      <c r="G30" s="97"/>
    </row>
    <row r="31" spans="1:8">
      <c r="A31" s="43" t="s">
        <v>97</v>
      </c>
      <c r="B31" s="44" t="s">
        <v>98</v>
      </c>
      <c r="C31" s="43" t="s">
        <v>65</v>
      </c>
      <c r="D31" s="73">
        <v>211.96261069022842</v>
      </c>
      <c r="E31" s="73">
        <v>41.356162657954251</v>
      </c>
      <c r="F31" s="73">
        <v>43.412610144501258</v>
      </c>
      <c r="G31" s="97"/>
      <c r="H31" s="61"/>
    </row>
    <row r="32" spans="1:8" ht="25.5">
      <c r="A32" s="43" t="s">
        <v>99</v>
      </c>
      <c r="B32" s="44" t="s">
        <v>100</v>
      </c>
      <c r="C32" s="43" t="s">
        <v>65</v>
      </c>
      <c r="D32" s="73"/>
      <c r="E32" s="73"/>
      <c r="F32" s="73"/>
    </row>
    <row r="33" spans="1:7" ht="25.5">
      <c r="A33" s="45" t="s">
        <v>101</v>
      </c>
      <c r="B33" s="95" t="s">
        <v>102</v>
      </c>
      <c r="C33" s="45" t="s">
        <v>65</v>
      </c>
      <c r="D33" s="73"/>
      <c r="E33" s="73"/>
      <c r="F33" s="73"/>
    </row>
    <row r="34" spans="1:7">
      <c r="A34" s="43" t="s">
        <v>103</v>
      </c>
      <c r="B34" s="101" t="s">
        <v>104</v>
      </c>
      <c r="C34" s="43" t="s">
        <v>65</v>
      </c>
      <c r="D34" s="73"/>
      <c r="E34" s="73"/>
      <c r="F34" s="73"/>
    </row>
    <row r="35" spans="1:7">
      <c r="A35" s="43" t="s">
        <v>105</v>
      </c>
      <c r="B35" s="101" t="s">
        <v>106</v>
      </c>
      <c r="C35" s="43" t="s">
        <v>65</v>
      </c>
      <c r="D35" s="73"/>
      <c r="E35" s="73"/>
      <c r="F35" s="73"/>
    </row>
    <row r="36" spans="1:7" ht="25.5">
      <c r="A36" s="45" t="s">
        <v>107</v>
      </c>
      <c r="B36" s="95" t="s">
        <v>108</v>
      </c>
      <c r="C36" s="45" t="s">
        <v>65</v>
      </c>
      <c r="D36" s="96">
        <v>3.0888883747899998</v>
      </c>
      <c r="E36" s="96">
        <v>0</v>
      </c>
      <c r="F36" s="96">
        <v>0</v>
      </c>
    </row>
    <row r="37" spans="1:7">
      <c r="A37" s="43" t="s">
        <v>109</v>
      </c>
      <c r="B37" s="44" t="s">
        <v>96</v>
      </c>
      <c r="C37" s="43" t="s">
        <v>65</v>
      </c>
      <c r="D37" s="96"/>
      <c r="E37" s="96"/>
      <c r="F37" s="96"/>
    </row>
    <row r="38" spans="1:7">
      <c r="A38" s="43" t="s">
        <v>110</v>
      </c>
      <c r="B38" s="44" t="s">
        <v>98</v>
      </c>
      <c r="C38" s="43" t="s">
        <v>65</v>
      </c>
      <c r="D38" s="96">
        <v>3.0888883747899998</v>
      </c>
      <c r="E38" s="96"/>
      <c r="F38" s="96"/>
    </row>
    <row r="39" spans="1:7" ht="25.5">
      <c r="A39" s="43" t="s">
        <v>111</v>
      </c>
      <c r="B39" s="44" t="s">
        <v>100</v>
      </c>
      <c r="C39" s="43" t="s">
        <v>65</v>
      </c>
      <c r="D39" s="96"/>
      <c r="E39" s="96"/>
      <c r="F39" s="96"/>
    </row>
    <row r="40" spans="1:7" ht="25.5">
      <c r="A40" s="45" t="s">
        <v>112</v>
      </c>
      <c r="B40" s="95" t="s">
        <v>113</v>
      </c>
      <c r="C40" s="45" t="s">
        <v>65</v>
      </c>
      <c r="D40" s="96"/>
      <c r="E40" s="96"/>
      <c r="F40" s="96"/>
    </row>
    <row r="41" spans="1:7">
      <c r="A41" s="43" t="s">
        <v>114</v>
      </c>
      <c r="B41" s="44" t="s">
        <v>96</v>
      </c>
      <c r="C41" s="43" t="s">
        <v>65</v>
      </c>
      <c r="D41" s="96"/>
      <c r="E41" s="96"/>
      <c r="F41" s="96"/>
    </row>
    <row r="42" spans="1:7">
      <c r="A42" s="43" t="s">
        <v>115</v>
      </c>
      <c r="B42" s="44" t="s">
        <v>98</v>
      </c>
      <c r="C42" s="43" t="s">
        <v>65</v>
      </c>
      <c r="D42" s="96"/>
      <c r="E42" s="96"/>
      <c r="F42" s="96"/>
    </row>
    <row r="43" spans="1:7" ht="25.5">
      <c r="A43" s="43" t="s">
        <v>116</v>
      </c>
      <c r="B43" s="44" t="s">
        <v>100</v>
      </c>
      <c r="C43" s="43" t="s">
        <v>65</v>
      </c>
      <c r="D43" s="96"/>
      <c r="E43" s="96"/>
      <c r="F43" s="96"/>
    </row>
    <row r="44" spans="1:7">
      <c r="A44" s="45" t="s">
        <v>117</v>
      </c>
      <c r="B44" s="95" t="s">
        <v>118</v>
      </c>
      <c r="C44" s="45" t="s">
        <v>65</v>
      </c>
      <c r="D44" s="73">
        <f t="shared" ref="D44" si="1">D15-D29-D36</f>
        <v>40.832646856280121</v>
      </c>
      <c r="E44" s="73">
        <f>E15-E29-E36</f>
        <v>0</v>
      </c>
      <c r="F44" s="73">
        <f t="shared" ref="F44" si="2">F15-F29-F36</f>
        <v>0</v>
      </c>
      <c r="G44" s="97"/>
    </row>
    <row r="45" spans="1:7" ht="38.25">
      <c r="A45" s="102" t="s">
        <v>119</v>
      </c>
      <c r="B45" s="95" t="s">
        <v>120</v>
      </c>
      <c r="C45" s="103" t="s">
        <v>121</v>
      </c>
      <c r="D45" s="104">
        <f t="shared" ref="D45:F45" si="3">D44/D15*1000</f>
        <v>153.57224534327375</v>
      </c>
      <c r="E45" s="104">
        <f t="shared" si="3"/>
        <v>0</v>
      </c>
      <c r="F45" s="104">
        <f t="shared" si="3"/>
        <v>0</v>
      </c>
      <c r="G45" s="97"/>
    </row>
    <row r="46" spans="1:7" ht="63.75">
      <c r="A46" s="48" t="s">
        <v>122</v>
      </c>
      <c r="B46" s="68" t="s">
        <v>123</v>
      </c>
      <c r="C46" s="67"/>
      <c r="D46" s="109"/>
      <c r="E46" s="108"/>
      <c r="F46" s="108"/>
    </row>
    <row r="48" spans="1:7">
      <c r="A48" s="51"/>
      <c r="B48" s="52" t="s">
        <v>130</v>
      </c>
    </row>
    <row r="49" spans="1:6" ht="30" customHeight="1">
      <c r="A49" s="53" t="s">
        <v>125</v>
      </c>
      <c r="B49" s="149" t="s">
        <v>126</v>
      </c>
      <c r="C49" s="149"/>
      <c r="D49" s="149"/>
      <c r="E49" s="149"/>
      <c r="F49" s="149"/>
    </row>
    <row r="50" spans="1:6" ht="26.25" customHeight="1">
      <c r="A50" s="53"/>
      <c r="B50" s="149"/>
      <c r="C50" s="149"/>
      <c r="D50" s="149"/>
      <c r="E50" s="149"/>
      <c r="F50" s="149"/>
    </row>
    <row r="51" spans="1:6">
      <c r="A51" s="51"/>
      <c r="B51" s="51"/>
    </row>
    <row r="52" spans="1:6">
      <c r="A52" s="51"/>
      <c r="B52" s="51"/>
    </row>
  </sheetData>
  <mergeCells count="7">
    <mergeCell ref="B50:F50"/>
    <mergeCell ref="D1:F1"/>
    <mergeCell ref="D2:F2"/>
    <mergeCell ref="A4:F4"/>
    <mergeCell ref="A5:F5"/>
    <mergeCell ref="A6:F6"/>
    <mergeCell ref="B49:F49"/>
  </mergeCells>
  <printOptions horizontalCentered="1"/>
  <pageMargins left="0.70866141732283472" right="0.51181102362204722" top="0.74803149606299213" bottom="0.74803149606299213" header="0.31496062992125984" footer="0.31496062992125984"/>
  <pageSetup paperSize="9"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2"/>
  <sheetViews>
    <sheetView workbookViewId="0">
      <selection activeCell="D38" sqref="D38:F39"/>
    </sheetView>
  </sheetViews>
  <sheetFormatPr defaultRowHeight="15"/>
  <cols>
    <col min="1" max="1" width="5.85546875" customWidth="1"/>
    <col min="2" max="2" width="38.85546875" customWidth="1"/>
    <col min="4" max="4" width="13.42578125" customWidth="1"/>
    <col min="5" max="5" width="14" customWidth="1"/>
    <col min="6" max="6" width="15.42578125" customWidth="1"/>
  </cols>
  <sheetData>
    <row r="1" spans="1:12">
      <c r="D1" s="148" t="s">
        <v>44</v>
      </c>
      <c r="E1" s="148"/>
      <c r="F1" s="148"/>
    </row>
    <row r="2" spans="1:12" ht="39" customHeight="1">
      <c r="D2" s="149" t="s">
        <v>160</v>
      </c>
      <c r="E2" s="149"/>
      <c r="F2" s="149"/>
    </row>
    <row r="3" spans="1:12" ht="13.5" customHeight="1">
      <c r="A3" s="23"/>
      <c r="B3" s="23"/>
      <c r="C3" s="23"/>
      <c r="D3" s="23"/>
      <c r="E3" s="24"/>
      <c r="F3" s="25"/>
    </row>
    <row r="4" spans="1:12" ht="16.5" customHeight="1">
      <c r="A4" s="125" t="s">
        <v>161</v>
      </c>
      <c r="B4" s="125"/>
      <c r="C4" s="125"/>
      <c r="D4" s="125"/>
      <c r="E4" s="125"/>
      <c r="F4" s="125"/>
    </row>
    <row r="5" spans="1:12" ht="17.25" customHeight="1">
      <c r="A5" s="125" t="s">
        <v>136</v>
      </c>
      <c r="B5" s="125"/>
      <c r="C5" s="125"/>
      <c r="D5" s="125"/>
      <c r="E5" s="125"/>
      <c r="F5" s="125"/>
    </row>
    <row r="6" spans="1:12" ht="17.25" customHeight="1">
      <c r="A6" s="151" t="s">
        <v>45</v>
      </c>
      <c r="B6" s="151"/>
      <c r="C6" s="151"/>
      <c r="D6" s="151"/>
      <c r="E6" s="151"/>
      <c r="F6" s="151"/>
    </row>
    <row r="8" spans="1:12" ht="102.75" thickBot="1">
      <c r="A8" s="72" t="s">
        <v>0</v>
      </c>
      <c r="B8" s="72" t="s">
        <v>46</v>
      </c>
      <c r="C8" s="72" t="s">
        <v>47</v>
      </c>
      <c r="D8" s="72" t="s">
        <v>162</v>
      </c>
      <c r="E8" s="72" t="s">
        <v>163</v>
      </c>
      <c r="F8" s="72" t="s">
        <v>164</v>
      </c>
    </row>
    <row r="9" spans="1:12">
      <c r="A9" s="26" t="s">
        <v>48</v>
      </c>
      <c r="B9" s="27" t="s">
        <v>49</v>
      </c>
      <c r="C9" s="26" t="s">
        <v>50</v>
      </c>
      <c r="D9" s="28">
        <v>53</v>
      </c>
      <c r="E9" s="28">
        <v>53</v>
      </c>
      <c r="F9" s="28">
        <v>53</v>
      </c>
      <c r="H9" s="147"/>
      <c r="I9" s="147"/>
      <c r="J9" s="147"/>
      <c r="K9" s="147"/>
      <c r="L9" s="147"/>
    </row>
    <row r="10" spans="1:12" ht="63.75">
      <c r="A10" s="29" t="s">
        <v>51</v>
      </c>
      <c r="B10" s="30" t="s">
        <v>52</v>
      </c>
      <c r="C10" s="29" t="s">
        <v>50</v>
      </c>
      <c r="D10" s="31">
        <v>32.570250000000001</v>
      </c>
      <c r="E10" s="31">
        <v>31.535833333333329</v>
      </c>
      <c r="F10" s="31">
        <v>31.419333333333327</v>
      </c>
      <c r="H10" s="85"/>
    </row>
    <row r="11" spans="1:12" ht="15.75">
      <c r="A11" s="29" t="s">
        <v>53</v>
      </c>
      <c r="B11" s="30" t="s">
        <v>54</v>
      </c>
      <c r="C11" s="29" t="s">
        <v>55</v>
      </c>
      <c r="D11" s="31">
        <v>84.353812000000005</v>
      </c>
      <c r="E11" s="31">
        <v>124.992</v>
      </c>
      <c r="F11" s="31">
        <v>80.231999999999999</v>
      </c>
      <c r="H11" s="85"/>
    </row>
    <row r="12" spans="1:12" ht="15.75">
      <c r="A12" s="29" t="s">
        <v>56</v>
      </c>
      <c r="B12" s="30" t="s">
        <v>57</v>
      </c>
      <c r="C12" s="29" t="s">
        <v>55</v>
      </c>
      <c r="D12" s="31">
        <v>25.859525999999995</v>
      </c>
      <c r="E12" s="31">
        <v>62.112400000000008</v>
      </c>
      <c r="F12" s="31">
        <v>15.000229000000001</v>
      </c>
      <c r="H12" s="85"/>
    </row>
    <row r="13" spans="1:12" ht="15.75">
      <c r="A13" s="29" t="s">
        <v>58</v>
      </c>
      <c r="B13" s="30" t="s">
        <v>59</v>
      </c>
      <c r="C13" s="29" t="s">
        <v>60</v>
      </c>
      <c r="D13" s="31">
        <v>1471.24</v>
      </c>
      <c r="E13" s="31">
        <v>1589.69</v>
      </c>
      <c r="F13" s="31">
        <v>1503.2190000000003</v>
      </c>
      <c r="H13" s="85"/>
    </row>
    <row r="14" spans="1:12">
      <c r="A14" s="29" t="s">
        <v>61</v>
      </c>
      <c r="B14" s="30" t="s">
        <v>62</v>
      </c>
      <c r="C14" s="29" t="s">
        <v>60</v>
      </c>
      <c r="D14" s="31">
        <v>1467.8140000000001</v>
      </c>
      <c r="E14" s="31">
        <v>1585.563000000001</v>
      </c>
      <c r="F14" s="31">
        <v>1498.7160000000003</v>
      </c>
    </row>
    <row r="15" spans="1:12" ht="21" customHeight="1">
      <c r="A15" s="32" t="s">
        <v>63</v>
      </c>
      <c r="B15" s="33" t="s">
        <v>64</v>
      </c>
      <c r="C15" s="32" t="s">
        <v>65</v>
      </c>
      <c r="D15" s="34">
        <f>SUM(D16:D18)</f>
        <v>2184.1391167100001</v>
      </c>
      <c r="E15" s="34">
        <f t="shared" ref="E15:F15" si="0">SUM(E16:E18)</f>
        <v>2928.940266564191</v>
      </c>
      <c r="F15" s="34">
        <f t="shared" si="0"/>
        <v>2654.8409993741384</v>
      </c>
    </row>
    <row r="16" spans="1:12">
      <c r="A16" s="29" t="s">
        <v>66</v>
      </c>
      <c r="B16" s="30" t="s">
        <v>67</v>
      </c>
      <c r="C16" s="29" t="s">
        <v>65</v>
      </c>
      <c r="D16" s="31">
        <v>27.749579499999992</v>
      </c>
      <c r="E16" s="31">
        <v>82.124750976203785</v>
      </c>
      <c r="F16" s="31">
        <v>66.921704726394537</v>
      </c>
    </row>
    <row r="17" spans="1:6" ht="16.5" customHeight="1">
      <c r="A17" s="29" t="s">
        <v>68</v>
      </c>
      <c r="B17" s="30" t="s">
        <v>69</v>
      </c>
      <c r="C17" s="29" t="s">
        <v>65</v>
      </c>
      <c r="D17" s="31">
        <v>-4.3850166499999998</v>
      </c>
      <c r="E17" s="31">
        <v>0</v>
      </c>
      <c r="F17" s="31">
        <v>42.064067902008219</v>
      </c>
    </row>
    <row r="18" spans="1:6" ht="24.75" customHeight="1">
      <c r="A18" s="29" t="s">
        <v>70</v>
      </c>
      <c r="B18" s="30" t="s">
        <v>71</v>
      </c>
      <c r="C18" s="29" t="s">
        <v>65</v>
      </c>
      <c r="D18" s="31">
        <v>2160.7745538600002</v>
      </c>
      <c r="E18" s="35">
        <v>2846.8155155879872</v>
      </c>
      <c r="F18" s="35">
        <v>2545.8552267457358</v>
      </c>
    </row>
    <row r="19" spans="1:6">
      <c r="A19" s="29" t="s">
        <v>72</v>
      </c>
      <c r="B19" s="30" t="s">
        <v>73</v>
      </c>
      <c r="C19" s="29" t="s">
        <v>65</v>
      </c>
      <c r="D19" s="31">
        <v>81.777238729999993</v>
      </c>
      <c r="E19" s="31">
        <v>81.747341041718443</v>
      </c>
      <c r="F19" s="31">
        <v>66.826029779067028</v>
      </c>
    </row>
    <row r="20" spans="1:6" ht="25.5">
      <c r="A20" s="29"/>
      <c r="B20" s="30" t="s">
        <v>74</v>
      </c>
      <c r="C20" s="36" t="s">
        <v>75</v>
      </c>
      <c r="D20" s="37">
        <v>361.76400000000001</v>
      </c>
      <c r="E20" s="37">
        <v>341.7</v>
      </c>
      <c r="F20" s="37">
        <v>352.84500000000003</v>
      </c>
    </row>
    <row r="21" spans="1:6">
      <c r="A21" s="29" t="s">
        <v>76</v>
      </c>
      <c r="B21" s="30" t="s">
        <v>77</v>
      </c>
      <c r="C21" s="29" t="s">
        <v>65</v>
      </c>
      <c r="D21" s="31">
        <v>1673.8219128599999</v>
      </c>
      <c r="E21" s="35">
        <v>2083.1000720208949</v>
      </c>
      <c r="F21" s="31">
        <v>1266.2731785788401</v>
      </c>
    </row>
    <row r="22" spans="1:6" ht="25.5">
      <c r="A22" s="29"/>
      <c r="B22" s="30" t="s">
        <v>78</v>
      </c>
      <c r="C22" s="36" t="s">
        <v>79</v>
      </c>
      <c r="D22" s="38">
        <v>172.13</v>
      </c>
      <c r="E22" s="38">
        <v>168.5</v>
      </c>
      <c r="F22" s="38">
        <v>165.66800000000001</v>
      </c>
    </row>
    <row r="23" spans="1:6" ht="51">
      <c r="A23" s="29"/>
      <c r="B23" s="30" t="s">
        <v>80</v>
      </c>
      <c r="C23" s="36"/>
      <c r="D23" s="40" t="s">
        <v>138</v>
      </c>
      <c r="E23" s="40" t="s">
        <v>166</v>
      </c>
      <c r="F23" s="41" t="s">
        <v>6</v>
      </c>
    </row>
    <row r="24" spans="1:6">
      <c r="A24" s="32" t="s">
        <v>81</v>
      </c>
      <c r="B24" s="33" t="s">
        <v>82</v>
      </c>
      <c r="C24" s="32" t="s">
        <v>65</v>
      </c>
      <c r="D24" s="34">
        <v>523.59345308000002</v>
      </c>
      <c r="E24" s="41" t="s">
        <v>6</v>
      </c>
      <c r="F24" s="41" t="s">
        <v>6</v>
      </c>
    </row>
    <row r="25" spans="1:6" ht="38.25">
      <c r="A25" s="32" t="s">
        <v>83</v>
      </c>
      <c r="B25" s="33" t="s">
        <v>84</v>
      </c>
      <c r="C25" s="29"/>
      <c r="D25" s="41"/>
      <c r="E25" s="41" t="s">
        <v>6</v>
      </c>
      <c r="F25" s="41" t="s">
        <v>6</v>
      </c>
    </row>
    <row r="26" spans="1:6">
      <c r="A26" s="29" t="s">
        <v>85</v>
      </c>
      <c r="B26" s="30" t="s">
        <v>86</v>
      </c>
      <c r="C26" s="29" t="s">
        <v>87</v>
      </c>
      <c r="D26" s="42">
        <v>513.4</v>
      </c>
      <c r="E26" s="41" t="s">
        <v>6</v>
      </c>
      <c r="F26" s="41" t="s">
        <v>6</v>
      </c>
    </row>
    <row r="27" spans="1:6" ht="25.5">
      <c r="A27" s="29" t="s">
        <v>88</v>
      </c>
      <c r="B27" s="30" t="s">
        <v>89</v>
      </c>
      <c r="C27" s="29" t="s">
        <v>90</v>
      </c>
      <c r="D27" s="31">
        <v>49.418070867419814</v>
      </c>
      <c r="E27" s="41" t="s">
        <v>6</v>
      </c>
      <c r="F27" s="41" t="s">
        <v>6</v>
      </c>
    </row>
    <row r="28" spans="1:6" ht="89.25">
      <c r="A28" s="29" t="s">
        <v>91</v>
      </c>
      <c r="B28" s="30" t="s">
        <v>92</v>
      </c>
      <c r="C28" s="29"/>
      <c r="D28" s="66" t="s">
        <v>135</v>
      </c>
      <c r="E28" s="40" t="s">
        <v>142</v>
      </c>
      <c r="F28" s="40" t="s">
        <v>142</v>
      </c>
    </row>
    <row r="29" spans="1:6">
      <c r="A29" s="32" t="s">
        <v>93</v>
      </c>
      <c r="B29" s="33" t="s">
        <v>94</v>
      </c>
      <c r="C29" s="32" t="s">
        <v>65</v>
      </c>
      <c r="D29" s="34">
        <f>SUM(D30:D32)</f>
        <v>3223.8850000000002</v>
      </c>
      <c r="E29" s="34">
        <f>SUM(E30:E32)</f>
        <v>2860.2692401527447</v>
      </c>
      <c r="F29" s="34">
        <f>SUM(F30:F32)</f>
        <v>2575.0629209374583</v>
      </c>
    </row>
    <row r="30" spans="1:6">
      <c r="A30" s="43" t="s">
        <v>95</v>
      </c>
      <c r="B30" s="44" t="s">
        <v>96</v>
      </c>
      <c r="C30" s="29" t="s">
        <v>65</v>
      </c>
      <c r="D30" s="31">
        <v>81.805238729999999</v>
      </c>
      <c r="E30" s="31">
        <v>82.124750976203785</v>
      </c>
      <c r="F30" s="31">
        <v>66.921704726394537</v>
      </c>
    </row>
    <row r="31" spans="1:6">
      <c r="A31" s="43" t="s">
        <v>97</v>
      </c>
      <c r="B31" s="30" t="s">
        <v>98</v>
      </c>
      <c r="C31" s="29" t="s">
        <v>65</v>
      </c>
      <c r="D31" s="31">
        <v>510.00976127000001</v>
      </c>
      <c r="E31" s="31">
        <v>0</v>
      </c>
      <c r="F31" s="31">
        <v>42.064067902008219</v>
      </c>
    </row>
    <row r="32" spans="1:6" ht="25.5">
      <c r="A32" s="43" t="s">
        <v>99</v>
      </c>
      <c r="B32" s="30" t="s">
        <v>100</v>
      </c>
      <c r="C32" s="29" t="s">
        <v>65</v>
      </c>
      <c r="D32" s="31">
        <v>2632.07</v>
      </c>
      <c r="E32" s="31">
        <v>2778.1444891765409</v>
      </c>
      <c r="F32" s="31">
        <v>2466.0771483090557</v>
      </c>
    </row>
    <row r="33" spans="1:10" ht="25.5">
      <c r="A33" s="45" t="s">
        <v>101</v>
      </c>
      <c r="B33" s="33" t="s">
        <v>102</v>
      </c>
      <c r="C33" s="32" t="s">
        <v>65</v>
      </c>
      <c r="D33" s="41"/>
      <c r="E33" s="41" t="s">
        <v>6</v>
      </c>
      <c r="F33" s="41" t="s">
        <v>6</v>
      </c>
    </row>
    <row r="34" spans="1:10">
      <c r="A34" s="43" t="s">
        <v>103</v>
      </c>
      <c r="B34" s="46" t="s">
        <v>104</v>
      </c>
      <c r="C34" s="29" t="s">
        <v>65</v>
      </c>
      <c r="D34" s="41"/>
      <c r="E34" s="41" t="s">
        <v>6</v>
      </c>
      <c r="F34" s="41" t="s">
        <v>6</v>
      </c>
    </row>
    <row r="35" spans="1:10">
      <c r="A35" s="43" t="s">
        <v>105</v>
      </c>
      <c r="B35" s="46" t="s">
        <v>106</v>
      </c>
      <c r="C35" s="29" t="s">
        <v>65</v>
      </c>
      <c r="D35" s="41"/>
      <c r="E35" s="41" t="s">
        <v>6</v>
      </c>
      <c r="F35" s="41" t="s">
        <v>6</v>
      </c>
    </row>
    <row r="36" spans="1:10" ht="25.5">
      <c r="A36" s="32" t="s">
        <v>107</v>
      </c>
      <c r="B36" s="33" t="s">
        <v>108</v>
      </c>
      <c r="C36" s="32" t="s">
        <v>65</v>
      </c>
      <c r="D36" s="34">
        <f t="shared" ref="D36" si="1">SUM(D37:D39)</f>
        <v>266.70810473434449</v>
      </c>
      <c r="E36" s="34">
        <f>SUM(E37:E39)</f>
        <v>68.671026411446775</v>
      </c>
      <c r="F36" s="34">
        <f>SUM(F37:F39)</f>
        <v>79.778078436680133</v>
      </c>
    </row>
    <row r="37" spans="1:10">
      <c r="A37" s="29" t="s">
        <v>109</v>
      </c>
      <c r="B37" s="44" t="s">
        <v>96</v>
      </c>
      <c r="C37" s="29" t="s">
        <v>65</v>
      </c>
      <c r="D37" s="41" t="s">
        <v>6</v>
      </c>
      <c r="E37" s="41" t="s">
        <v>6</v>
      </c>
      <c r="F37" s="41" t="s">
        <v>6</v>
      </c>
    </row>
    <row r="38" spans="1:10">
      <c r="A38" s="29" t="s">
        <v>110</v>
      </c>
      <c r="B38" s="30" t="s">
        <v>98</v>
      </c>
      <c r="C38" s="29"/>
      <c r="D38" s="31">
        <v>213.04171863281854</v>
      </c>
      <c r="E38" s="41" t="s">
        <v>6</v>
      </c>
      <c r="F38" s="41" t="s">
        <v>6</v>
      </c>
    </row>
    <row r="39" spans="1:10" ht="25.5">
      <c r="A39" s="29" t="s">
        <v>111</v>
      </c>
      <c r="B39" s="30" t="s">
        <v>100</v>
      </c>
      <c r="C39" s="29"/>
      <c r="D39" s="31">
        <v>53.666386101525958</v>
      </c>
      <c r="E39" s="31">
        <v>68.671026411446775</v>
      </c>
      <c r="F39" s="31">
        <v>79.778078436680133</v>
      </c>
    </row>
    <row r="40" spans="1:10" ht="25.5">
      <c r="A40" s="32" t="s">
        <v>112</v>
      </c>
      <c r="B40" s="33" t="s">
        <v>113</v>
      </c>
      <c r="C40" s="32" t="s">
        <v>65</v>
      </c>
      <c r="D40" s="41"/>
      <c r="E40" s="41" t="s">
        <v>6</v>
      </c>
      <c r="F40" s="41" t="s">
        <v>6</v>
      </c>
    </row>
    <row r="41" spans="1:10">
      <c r="A41" s="29" t="s">
        <v>114</v>
      </c>
      <c r="B41" s="44" t="s">
        <v>96</v>
      </c>
      <c r="C41" s="29" t="s">
        <v>65</v>
      </c>
      <c r="D41" s="41"/>
      <c r="E41" s="41" t="s">
        <v>6</v>
      </c>
      <c r="F41" s="41" t="s">
        <v>6</v>
      </c>
    </row>
    <row r="42" spans="1:10">
      <c r="A42" s="29" t="s">
        <v>115</v>
      </c>
      <c r="B42" s="30" t="s">
        <v>98</v>
      </c>
      <c r="C42" s="29" t="s">
        <v>65</v>
      </c>
      <c r="D42" s="41"/>
      <c r="E42" s="41" t="s">
        <v>6</v>
      </c>
      <c r="F42" s="41" t="s">
        <v>6</v>
      </c>
    </row>
    <row r="43" spans="1:10" ht="25.5">
      <c r="A43" s="29" t="s">
        <v>116</v>
      </c>
      <c r="B43" s="30" t="s">
        <v>100</v>
      </c>
      <c r="C43" s="29" t="s">
        <v>65</v>
      </c>
      <c r="D43" s="41"/>
      <c r="E43" s="41" t="s">
        <v>6</v>
      </c>
      <c r="F43" s="41" t="s">
        <v>6</v>
      </c>
      <c r="J43" s="47"/>
    </row>
    <row r="44" spans="1:10">
      <c r="A44" s="32" t="s">
        <v>117</v>
      </c>
      <c r="B44" s="33" t="s">
        <v>118</v>
      </c>
      <c r="C44" s="32" t="s">
        <v>65</v>
      </c>
      <c r="D44" s="34">
        <f t="shared" ref="D44" si="2">D15-D29-D36</f>
        <v>-1306.4539880243447</v>
      </c>
      <c r="E44" s="39">
        <f>E15-E29-E36</f>
        <v>-4.8316906031686813E-13</v>
      </c>
      <c r="F44" s="39">
        <f>F15-F29-F36</f>
        <v>0</v>
      </c>
    </row>
    <row r="45" spans="1:10" ht="38.25">
      <c r="A45" s="48" t="s">
        <v>119</v>
      </c>
      <c r="B45" s="33" t="s">
        <v>120</v>
      </c>
      <c r="C45" s="49" t="s">
        <v>121</v>
      </c>
      <c r="D45" s="50">
        <f t="shared" ref="D45" si="3">D44/D15*100</f>
        <v>-59.815511659910882</v>
      </c>
      <c r="E45" s="80">
        <f>E44/E15*100</f>
        <v>-1.649637808707011E-14</v>
      </c>
      <c r="F45" s="80">
        <f>F44/F15</f>
        <v>0</v>
      </c>
    </row>
    <row r="46" spans="1:10" ht="75" customHeight="1">
      <c r="A46" s="153" t="s">
        <v>122</v>
      </c>
      <c r="B46" s="155" t="s">
        <v>123</v>
      </c>
      <c r="C46" s="156"/>
      <c r="D46" s="152" t="s">
        <v>141</v>
      </c>
      <c r="E46" s="152"/>
      <c r="F46" s="152"/>
    </row>
    <row r="47" spans="1:10" ht="22.5" customHeight="1">
      <c r="A47" s="154"/>
      <c r="B47" s="155"/>
      <c r="C47" s="156"/>
      <c r="D47" s="157" t="s">
        <v>140</v>
      </c>
      <c r="E47" s="152"/>
      <c r="F47" s="152"/>
    </row>
    <row r="49" spans="1:6">
      <c r="A49" s="51"/>
      <c r="B49" s="52" t="s">
        <v>124</v>
      </c>
    </row>
    <row r="50" spans="1:6" ht="30" customHeight="1">
      <c r="A50" s="53" t="s">
        <v>125</v>
      </c>
      <c r="B50" s="150" t="s">
        <v>126</v>
      </c>
      <c r="C50" s="150"/>
      <c r="D50" s="150"/>
      <c r="E50" s="150"/>
      <c r="F50" s="150"/>
    </row>
    <row r="51" spans="1:6" ht="28.5" customHeight="1">
      <c r="A51" s="54"/>
      <c r="B51" s="150"/>
      <c r="C51" s="150"/>
      <c r="D51" s="150"/>
      <c r="E51" s="150"/>
      <c r="F51" s="150"/>
    </row>
    <row r="52" spans="1:6" ht="31.5" customHeight="1"/>
  </sheetData>
  <mergeCells count="13">
    <mergeCell ref="H9:L9"/>
    <mergeCell ref="D1:F1"/>
    <mergeCell ref="D2:F2"/>
    <mergeCell ref="B50:F50"/>
    <mergeCell ref="B51:F51"/>
    <mergeCell ref="A4:F4"/>
    <mergeCell ref="A5:F5"/>
    <mergeCell ref="A6:F6"/>
    <mergeCell ref="D46:F46"/>
    <mergeCell ref="A46:A47"/>
    <mergeCell ref="B46:B47"/>
    <mergeCell ref="C46:C47"/>
    <mergeCell ref="D47:F47"/>
  </mergeCells>
  <hyperlinks>
    <hyperlink ref="D47" r:id="rId1"/>
  </hyperlinks>
  <printOptions horizontalCentered="1"/>
  <pageMargins left="0.70866141732283472" right="0.51181102362204722" top="0.74803149606299213" bottom="0.74803149606299213" header="0.31496062992125984" footer="0.31496062992125984"/>
  <pageSetup paperSize="9" scale="92" fitToHeight="0" orientation="portrait"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2"/>
  <sheetViews>
    <sheetView topLeftCell="A38" workbookViewId="0">
      <selection activeCell="F39" sqref="F39"/>
    </sheetView>
  </sheetViews>
  <sheetFormatPr defaultRowHeight="15"/>
  <cols>
    <col min="1" max="1" width="5.85546875" customWidth="1"/>
    <col min="2" max="2" width="38.85546875" customWidth="1"/>
    <col min="4" max="4" width="13.42578125" customWidth="1"/>
    <col min="5" max="5" width="14" customWidth="1"/>
    <col min="6" max="6" width="15.42578125" customWidth="1"/>
  </cols>
  <sheetData>
    <row r="1" spans="1:12">
      <c r="D1" s="148" t="s">
        <v>44</v>
      </c>
      <c r="E1" s="148"/>
      <c r="F1" s="148"/>
    </row>
    <row r="2" spans="1:12" ht="39" customHeight="1">
      <c r="D2" s="149" t="s">
        <v>160</v>
      </c>
      <c r="E2" s="149"/>
      <c r="F2" s="149"/>
    </row>
    <row r="3" spans="1:12" ht="13.5" customHeight="1">
      <c r="A3" s="23"/>
      <c r="B3" s="23"/>
      <c r="C3" s="23"/>
      <c r="D3" s="23"/>
      <c r="E3" s="112"/>
      <c r="F3" s="111"/>
    </row>
    <row r="4" spans="1:12" ht="16.5" customHeight="1">
      <c r="A4" s="125" t="s">
        <v>161</v>
      </c>
      <c r="B4" s="125"/>
      <c r="C4" s="125"/>
      <c r="D4" s="125"/>
      <c r="E4" s="125"/>
      <c r="F4" s="125"/>
    </row>
    <row r="5" spans="1:12" ht="17.25" customHeight="1">
      <c r="A5" s="125" t="s">
        <v>170</v>
      </c>
      <c r="B5" s="125"/>
      <c r="C5" s="125"/>
      <c r="D5" s="125"/>
      <c r="E5" s="125"/>
      <c r="F5" s="125"/>
    </row>
    <row r="6" spans="1:12" ht="17.25" customHeight="1">
      <c r="A6" s="151" t="s">
        <v>45</v>
      </c>
      <c r="B6" s="151"/>
      <c r="C6" s="151"/>
      <c r="D6" s="151"/>
      <c r="E6" s="151"/>
      <c r="F6" s="151"/>
    </row>
    <row r="8" spans="1:12" ht="102.75" thickBot="1">
      <c r="A8" s="72" t="s">
        <v>0</v>
      </c>
      <c r="B8" s="72" t="s">
        <v>46</v>
      </c>
      <c r="C8" s="72" t="s">
        <v>47</v>
      </c>
      <c r="D8" s="72" t="s">
        <v>162</v>
      </c>
      <c r="E8" s="72" t="s">
        <v>163</v>
      </c>
      <c r="F8" s="72" t="s">
        <v>164</v>
      </c>
    </row>
    <row r="9" spans="1:12">
      <c r="A9" s="116" t="s">
        <v>48</v>
      </c>
      <c r="B9" s="27" t="s">
        <v>49</v>
      </c>
      <c r="C9" s="116" t="s">
        <v>50</v>
      </c>
      <c r="D9" s="28"/>
      <c r="E9" s="28"/>
      <c r="F9" s="28">
        <v>50</v>
      </c>
      <c r="H9" s="147"/>
      <c r="I9" s="147"/>
      <c r="J9" s="147"/>
      <c r="K9" s="147"/>
      <c r="L9" s="147"/>
    </row>
    <row r="10" spans="1:12" ht="63.75">
      <c r="A10" s="113" t="s">
        <v>51</v>
      </c>
      <c r="B10" s="30" t="s">
        <v>52</v>
      </c>
      <c r="C10" s="113" t="s">
        <v>50</v>
      </c>
      <c r="D10" s="31"/>
      <c r="E10" s="31"/>
      <c r="F10" s="31">
        <v>44.274166666666666</v>
      </c>
      <c r="H10" s="85"/>
    </row>
    <row r="11" spans="1:12" ht="15.75">
      <c r="A11" s="113" t="s">
        <v>53</v>
      </c>
      <c r="B11" s="30" t="s">
        <v>54</v>
      </c>
      <c r="C11" s="113" t="s">
        <v>55</v>
      </c>
      <c r="D11" s="31"/>
      <c r="E11" s="31"/>
      <c r="F11" s="31">
        <v>242.39999999999998</v>
      </c>
      <c r="H11" s="85"/>
    </row>
    <row r="12" spans="1:12" ht="15.75">
      <c r="A12" s="113" t="s">
        <v>56</v>
      </c>
      <c r="B12" s="30" t="s">
        <v>57</v>
      </c>
      <c r="C12" s="113" t="s">
        <v>55</v>
      </c>
      <c r="D12" s="31"/>
      <c r="E12" s="31"/>
      <c r="F12" s="31">
        <v>218.076424</v>
      </c>
      <c r="H12" s="85"/>
    </row>
    <row r="13" spans="1:12" ht="15.75">
      <c r="A13" s="113" t="s">
        <v>58</v>
      </c>
      <c r="B13" s="30" t="s">
        <v>59</v>
      </c>
      <c r="C13" s="113" t="s">
        <v>60</v>
      </c>
      <c r="D13" s="31"/>
      <c r="E13" s="31"/>
      <c r="F13" s="31">
        <v>286.93700000000001</v>
      </c>
      <c r="H13" s="85"/>
    </row>
    <row r="14" spans="1:12">
      <c r="A14" s="113" t="s">
        <v>61</v>
      </c>
      <c r="B14" s="30" t="s">
        <v>62</v>
      </c>
      <c r="C14" s="113" t="s">
        <v>60</v>
      </c>
      <c r="D14" s="31"/>
      <c r="E14" s="31"/>
      <c r="F14" s="31">
        <v>286.12600000000003</v>
      </c>
    </row>
    <row r="15" spans="1:12" ht="21" customHeight="1">
      <c r="A15" s="32" t="s">
        <v>63</v>
      </c>
      <c r="B15" s="114" t="s">
        <v>64</v>
      </c>
      <c r="C15" s="32" t="s">
        <v>65</v>
      </c>
      <c r="D15" s="34"/>
      <c r="E15" s="34"/>
      <c r="F15" s="34">
        <f t="shared" ref="F15" si="0">SUM(F16:F18)</f>
        <v>557.37310150503913</v>
      </c>
    </row>
    <row r="16" spans="1:12">
      <c r="A16" s="113" t="s">
        <v>66</v>
      </c>
      <c r="B16" s="30" t="s">
        <v>67</v>
      </c>
      <c r="C16" s="113" t="s">
        <v>65</v>
      </c>
      <c r="D16" s="31"/>
      <c r="E16" s="31"/>
      <c r="F16" s="31">
        <v>158.05155930036827</v>
      </c>
    </row>
    <row r="17" spans="1:6" ht="16.5" customHeight="1">
      <c r="A17" s="113" t="s">
        <v>68</v>
      </c>
      <c r="B17" s="30" t="s">
        <v>69</v>
      </c>
      <c r="C17" s="113" t="s">
        <v>65</v>
      </c>
      <c r="D17" s="31"/>
      <c r="E17" s="31"/>
      <c r="F17" s="31">
        <v>0</v>
      </c>
    </row>
    <row r="18" spans="1:6" ht="24.75" customHeight="1">
      <c r="A18" s="113" t="s">
        <v>70</v>
      </c>
      <c r="B18" s="30" t="s">
        <v>71</v>
      </c>
      <c r="C18" s="113" t="s">
        <v>65</v>
      </c>
      <c r="D18" s="31"/>
      <c r="E18" s="35"/>
      <c r="F18" s="35">
        <v>399.32154220467083</v>
      </c>
    </row>
    <row r="19" spans="1:6">
      <c r="A19" s="113" t="s">
        <v>72</v>
      </c>
      <c r="B19" s="30" t="s">
        <v>73</v>
      </c>
      <c r="C19" s="113" t="s">
        <v>65</v>
      </c>
      <c r="D19" s="31"/>
      <c r="E19" s="31"/>
      <c r="F19" s="31">
        <v>157.80518244459651</v>
      </c>
    </row>
    <row r="20" spans="1:6" ht="25.5">
      <c r="A20" s="113"/>
      <c r="B20" s="30" t="s">
        <v>74</v>
      </c>
      <c r="C20" s="36" t="s">
        <v>75</v>
      </c>
      <c r="D20" s="37"/>
      <c r="E20" s="37"/>
      <c r="F20" s="37">
        <v>159.27000000000001</v>
      </c>
    </row>
    <row r="21" spans="1:6">
      <c r="A21" s="113" t="s">
        <v>76</v>
      </c>
      <c r="B21" s="30" t="s">
        <v>77</v>
      </c>
      <c r="C21" s="113" t="s">
        <v>65</v>
      </c>
      <c r="D21" s="31"/>
      <c r="E21" s="35"/>
      <c r="F21" s="31">
        <v>192.50422869901669</v>
      </c>
    </row>
    <row r="22" spans="1:6" ht="25.5">
      <c r="A22" s="113"/>
      <c r="B22" s="30" t="s">
        <v>78</v>
      </c>
      <c r="C22" s="36" t="s">
        <v>79</v>
      </c>
      <c r="D22" s="38"/>
      <c r="E22" s="38"/>
      <c r="F22" s="38">
        <v>160.00399999999999</v>
      </c>
    </row>
    <row r="23" spans="1:6" ht="25.5">
      <c r="A23" s="113"/>
      <c r="B23" s="30" t="s">
        <v>80</v>
      </c>
      <c r="C23" s="36"/>
      <c r="D23" s="40"/>
      <c r="E23" s="40"/>
      <c r="F23" s="41" t="s">
        <v>6</v>
      </c>
    </row>
    <row r="24" spans="1:6">
      <c r="A24" s="32" t="s">
        <v>81</v>
      </c>
      <c r="B24" s="114" t="s">
        <v>82</v>
      </c>
      <c r="C24" s="32" t="s">
        <v>65</v>
      </c>
      <c r="D24" s="34"/>
      <c r="E24" s="41"/>
      <c r="F24" s="41" t="s">
        <v>6</v>
      </c>
    </row>
    <row r="25" spans="1:6" ht="38.25">
      <c r="A25" s="32" t="s">
        <v>83</v>
      </c>
      <c r="B25" s="114" t="s">
        <v>84</v>
      </c>
      <c r="C25" s="113"/>
      <c r="D25" s="41"/>
      <c r="E25" s="41"/>
      <c r="F25" s="41" t="s">
        <v>6</v>
      </c>
    </row>
    <row r="26" spans="1:6">
      <c r="A26" s="113" t="s">
        <v>85</v>
      </c>
      <c r="B26" s="30" t="s">
        <v>86</v>
      </c>
      <c r="C26" s="113" t="s">
        <v>87</v>
      </c>
      <c r="D26" s="42"/>
      <c r="E26" s="41"/>
      <c r="F26" s="41" t="s">
        <v>6</v>
      </c>
    </row>
    <row r="27" spans="1:6" ht="25.5">
      <c r="A27" s="113" t="s">
        <v>88</v>
      </c>
      <c r="B27" s="30" t="s">
        <v>89</v>
      </c>
      <c r="C27" s="113" t="s">
        <v>90</v>
      </c>
      <c r="D27" s="31"/>
      <c r="E27" s="41"/>
      <c r="F27" s="41" t="s">
        <v>6</v>
      </c>
    </row>
    <row r="28" spans="1:6" ht="89.25">
      <c r="A28" s="113" t="s">
        <v>91</v>
      </c>
      <c r="B28" s="30" t="s">
        <v>92</v>
      </c>
      <c r="C28" s="113"/>
      <c r="D28" s="66"/>
      <c r="E28" s="40"/>
      <c r="F28" s="40" t="s">
        <v>142</v>
      </c>
    </row>
    <row r="29" spans="1:6">
      <c r="A29" s="32" t="s">
        <v>93</v>
      </c>
      <c r="B29" s="114" t="s">
        <v>94</v>
      </c>
      <c r="C29" s="32" t="s">
        <v>65</v>
      </c>
      <c r="D29" s="34"/>
      <c r="E29" s="34"/>
      <c r="F29" s="34">
        <f>SUM(F30:F32)</f>
        <v>544.85977985941588</v>
      </c>
    </row>
    <row r="30" spans="1:6">
      <c r="A30" s="43" t="s">
        <v>95</v>
      </c>
      <c r="B30" s="44" t="s">
        <v>96</v>
      </c>
      <c r="C30" s="113" t="s">
        <v>65</v>
      </c>
      <c r="D30" s="31"/>
      <c r="E30" s="31"/>
      <c r="F30" s="31">
        <v>158.05155930036827</v>
      </c>
    </row>
    <row r="31" spans="1:6">
      <c r="A31" s="43" t="s">
        <v>97</v>
      </c>
      <c r="B31" s="30" t="s">
        <v>98</v>
      </c>
      <c r="C31" s="113" t="s">
        <v>65</v>
      </c>
      <c r="D31" s="31"/>
      <c r="E31" s="31"/>
      <c r="F31" s="31">
        <v>0</v>
      </c>
    </row>
    <row r="32" spans="1:6" ht="25.5">
      <c r="A32" s="43" t="s">
        <v>99</v>
      </c>
      <c r="B32" s="30" t="s">
        <v>100</v>
      </c>
      <c r="C32" s="113" t="s">
        <v>65</v>
      </c>
      <c r="D32" s="31"/>
      <c r="E32" s="31"/>
      <c r="F32" s="31">
        <v>386.80822055904764</v>
      </c>
    </row>
    <row r="33" spans="1:10" ht="25.5">
      <c r="A33" s="45" t="s">
        <v>101</v>
      </c>
      <c r="B33" s="114" t="s">
        <v>102</v>
      </c>
      <c r="C33" s="32" t="s">
        <v>65</v>
      </c>
      <c r="D33" s="41"/>
      <c r="E33" s="41"/>
      <c r="F33" s="41" t="s">
        <v>6</v>
      </c>
    </row>
    <row r="34" spans="1:10">
      <c r="A34" s="43" t="s">
        <v>103</v>
      </c>
      <c r="B34" s="46" t="s">
        <v>104</v>
      </c>
      <c r="C34" s="113" t="s">
        <v>65</v>
      </c>
      <c r="D34" s="41"/>
      <c r="E34" s="41"/>
      <c r="F34" s="41" t="s">
        <v>6</v>
      </c>
    </row>
    <row r="35" spans="1:10">
      <c r="A35" s="43" t="s">
        <v>105</v>
      </c>
      <c r="B35" s="46" t="s">
        <v>106</v>
      </c>
      <c r="C35" s="113" t="s">
        <v>65</v>
      </c>
      <c r="D35" s="41"/>
      <c r="E35" s="41"/>
      <c r="F35" s="41" t="s">
        <v>6</v>
      </c>
    </row>
    <row r="36" spans="1:10" ht="25.5">
      <c r="A36" s="32" t="s">
        <v>107</v>
      </c>
      <c r="B36" s="114" t="s">
        <v>108</v>
      </c>
      <c r="C36" s="32" t="s">
        <v>65</v>
      </c>
      <c r="D36" s="34"/>
      <c r="E36" s="34"/>
      <c r="F36" s="34">
        <f>SUM(F37:F39)</f>
        <v>12.513321645623172</v>
      </c>
    </row>
    <row r="37" spans="1:10">
      <c r="A37" s="113" t="s">
        <v>109</v>
      </c>
      <c r="B37" s="44" t="s">
        <v>96</v>
      </c>
      <c r="C37" s="113" t="s">
        <v>65</v>
      </c>
      <c r="D37" s="41"/>
      <c r="E37" s="41"/>
      <c r="F37" s="41" t="s">
        <v>6</v>
      </c>
    </row>
    <row r="38" spans="1:10">
      <c r="A38" s="113" t="s">
        <v>110</v>
      </c>
      <c r="B38" s="30" t="s">
        <v>98</v>
      </c>
      <c r="C38" s="113"/>
      <c r="D38" s="31"/>
      <c r="E38" s="41"/>
      <c r="F38" s="41" t="s">
        <v>6</v>
      </c>
    </row>
    <row r="39" spans="1:10" ht="25.5">
      <c r="A39" s="113" t="s">
        <v>111</v>
      </c>
      <c r="B39" s="30" t="s">
        <v>100</v>
      </c>
      <c r="C39" s="113"/>
      <c r="D39" s="31"/>
      <c r="E39" s="31"/>
      <c r="F39" s="31">
        <v>12.513321645623172</v>
      </c>
    </row>
    <row r="40" spans="1:10" ht="25.5">
      <c r="A40" s="32" t="s">
        <v>112</v>
      </c>
      <c r="B40" s="114" t="s">
        <v>113</v>
      </c>
      <c r="C40" s="32" t="s">
        <v>65</v>
      </c>
      <c r="D40" s="41"/>
      <c r="E40" s="41"/>
      <c r="F40" s="41" t="s">
        <v>6</v>
      </c>
    </row>
    <row r="41" spans="1:10">
      <c r="A41" s="113" t="s">
        <v>114</v>
      </c>
      <c r="B41" s="44" t="s">
        <v>96</v>
      </c>
      <c r="C41" s="113" t="s">
        <v>65</v>
      </c>
      <c r="D41" s="41"/>
      <c r="E41" s="41"/>
      <c r="F41" s="41" t="s">
        <v>6</v>
      </c>
    </row>
    <row r="42" spans="1:10">
      <c r="A42" s="113" t="s">
        <v>115</v>
      </c>
      <c r="B42" s="30" t="s">
        <v>98</v>
      </c>
      <c r="C42" s="113" t="s">
        <v>65</v>
      </c>
      <c r="D42" s="41"/>
      <c r="E42" s="41"/>
      <c r="F42" s="41" t="s">
        <v>6</v>
      </c>
    </row>
    <row r="43" spans="1:10" ht="25.5">
      <c r="A43" s="113" t="s">
        <v>116</v>
      </c>
      <c r="B43" s="30" t="s">
        <v>100</v>
      </c>
      <c r="C43" s="113" t="s">
        <v>65</v>
      </c>
      <c r="D43" s="41"/>
      <c r="E43" s="41"/>
      <c r="F43" s="41" t="s">
        <v>6</v>
      </c>
      <c r="J43" s="47"/>
    </row>
    <row r="44" spans="1:10">
      <c r="A44" s="32" t="s">
        <v>117</v>
      </c>
      <c r="B44" s="114" t="s">
        <v>118</v>
      </c>
      <c r="C44" s="32" t="s">
        <v>65</v>
      </c>
      <c r="D44" s="34"/>
      <c r="E44" s="39"/>
      <c r="F44" s="39">
        <f>F15-F29-F36</f>
        <v>7.815970093361102E-14</v>
      </c>
    </row>
    <row r="45" spans="1:10" ht="38.25">
      <c r="A45" s="48" t="s">
        <v>119</v>
      </c>
      <c r="B45" s="114" t="s">
        <v>120</v>
      </c>
      <c r="C45" s="115" t="s">
        <v>121</v>
      </c>
      <c r="D45" s="50"/>
      <c r="E45" s="80"/>
      <c r="F45" s="80">
        <f>F44/F15</f>
        <v>1.4022869191670957E-16</v>
      </c>
    </row>
    <row r="46" spans="1:10" ht="75" customHeight="1">
      <c r="A46" s="153" t="s">
        <v>122</v>
      </c>
      <c r="B46" s="155" t="s">
        <v>123</v>
      </c>
      <c r="C46" s="156"/>
      <c r="D46" s="152" t="s">
        <v>141</v>
      </c>
      <c r="E46" s="152"/>
      <c r="F46" s="152"/>
    </row>
    <row r="47" spans="1:10" ht="22.5" customHeight="1">
      <c r="A47" s="154"/>
      <c r="B47" s="155"/>
      <c r="C47" s="156"/>
      <c r="D47" s="157" t="s">
        <v>140</v>
      </c>
      <c r="E47" s="152"/>
      <c r="F47" s="152"/>
    </row>
    <row r="49" spans="1:6">
      <c r="A49" s="51"/>
      <c r="B49" s="52" t="s">
        <v>124</v>
      </c>
    </row>
    <row r="50" spans="1:6" ht="30" customHeight="1">
      <c r="A50" s="53" t="s">
        <v>125</v>
      </c>
      <c r="B50" s="150" t="s">
        <v>126</v>
      </c>
      <c r="C50" s="150"/>
      <c r="D50" s="150"/>
      <c r="E50" s="150"/>
      <c r="F50" s="150"/>
    </row>
    <row r="51" spans="1:6" ht="28.5" customHeight="1">
      <c r="A51" s="54"/>
      <c r="B51" s="150"/>
      <c r="C51" s="150"/>
      <c r="D51" s="150"/>
      <c r="E51" s="150"/>
      <c r="F51" s="150"/>
    </row>
    <row r="52" spans="1:6" ht="31.5" customHeight="1"/>
  </sheetData>
  <mergeCells count="13">
    <mergeCell ref="H9:L9"/>
    <mergeCell ref="D1:F1"/>
    <mergeCell ref="D2:F2"/>
    <mergeCell ref="A4:F4"/>
    <mergeCell ref="A5:F5"/>
    <mergeCell ref="A6:F6"/>
    <mergeCell ref="B51:F51"/>
    <mergeCell ref="A46:A47"/>
    <mergeCell ref="B46:B47"/>
    <mergeCell ref="C46:C47"/>
    <mergeCell ref="D46:F46"/>
    <mergeCell ref="D47:F47"/>
    <mergeCell ref="B50:F50"/>
  </mergeCells>
  <hyperlinks>
    <hyperlink ref="D47" r:id="rId1"/>
  </hyperlinks>
  <printOptions horizontalCentered="1"/>
  <pageMargins left="0.70866141732283472" right="0.51181102362204722" top="0.74803149606299213" bottom="0.74803149606299213" header="0.31496062992125984" footer="0.31496062992125984"/>
  <pageSetup paperSize="9" scale="92" fitToHeight="0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2"/>
  <sheetViews>
    <sheetView topLeftCell="A40" workbookViewId="0">
      <selection activeCell="F39" sqref="F39"/>
    </sheetView>
  </sheetViews>
  <sheetFormatPr defaultRowHeight="15"/>
  <cols>
    <col min="1" max="1" width="5.85546875" customWidth="1"/>
    <col min="2" max="2" width="38.85546875" customWidth="1"/>
    <col min="4" max="4" width="13.42578125" customWidth="1"/>
    <col min="5" max="5" width="14" customWidth="1"/>
    <col min="6" max="6" width="15.42578125" customWidth="1"/>
  </cols>
  <sheetData>
    <row r="1" spans="1:12">
      <c r="D1" s="148" t="s">
        <v>44</v>
      </c>
      <c r="E1" s="148"/>
      <c r="F1" s="148"/>
    </row>
    <row r="2" spans="1:12" ht="39" customHeight="1">
      <c r="D2" s="149" t="s">
        <v>160</v>
      </c>
      <c r="E2" s="149"/>
      <c r="F2" s="149"/>
    </row>
    <row r="3" spans="1:12" ht="13.5" customHeight="1">
      <c r="A3" s="23"/>
      <c r="B3" s="23"/>
      <c r="C3" s="23"/>
      <c r="D3" s="23"/>
      <c r="E3" s="112"/>
      <c r="F3" s="111"/>
    </row>
    <row r="4" spans="1:12" ht="16.5" customHeight="1">
      <c r="A4" s="125" t="s">
        <v>161</v>
      </c>
      <c r="B4" s="125"/>
      <c r="C4" s="125"/>
      <c r="D4" s="125"/>
      <c r="E4" s="125"/>
      <c r="F4" s="125"/>
    </row>
    <row r="5" spans="1:12" ht="17.25" customHeight="1">
      <c r="A5" s="125" t="s">
        <v>171</v>
      </c>
      <c r="B5" s="125"/>
      <c r="C5" s="125"/>
      <c r="D5" s="125"/>
      <c r="E5" s="125"/>
      <c r="F5" s="125"/>
    </row>
    <row r="6" spans="1:12" ht="17.25" customHeight="1">
      <c r="A6" s="151" t="s">
        <v>45</v>
      </c>
      <c r="B6" s="151"/>
      <c r="C6" s="151"/>
      <c r="D6" s="151"/>
      <c r="E6" s="151"/>
      <c r="F6" s="151"/>
    </row>
    <row r="8" spans="1:12" ht="102.75" thickBot="1">
      <c r="A8" s="72" t="s">
        <v>0</v>
      </c>
      <c r="B8" s="72" t="s">
        <v>46</v>
      </c>
      <c r="C8" s="72" t="s">
        <v>47</v>
      </c>
      <c r="D8" s="72" t="s">
        <v>162</v>
      </c>
      <c r="E8" s="72" t="s">
        <v>163</v>
      </c>
      <c r="F8" s="72" t="s">
        <v>164</v>
      </c>
    </row>
    <row r="9" spans="1:12">
      <c r="A9" s="116" t="s">
        <v>48</v>
      </c>
      <c r="B9" s="27" t="s">
        <v>49</v>
      </c>
      <c r="C9" s="116" t="s">
        <v>50</v>
      </c>
      <c r="D9" s="28"/>
      <c r="E9" s="28"/>
      <c r="F9" s="28">
        <v>50</v>
      </c>
      <c r="H9" s="147"/>
      <c r="I9" s="147"/>
      <c r="J9" s="147"/>
      <c r="K9" s="147"/>
      <c r="L9" s="147"/>
    </row>
    <row r="10" spans="1:12" ht="63.75">
      <c r="A10" s="113" t="s">
        <v>51</v>
      </c>
      <c r="B10" s="30" t="s">
        <v>52</v>
      </c>
      <c r="C10" s="113" t="s">
        <v>50</v>
      </c>
      <c r="D10" s="31"/>
      <c r="E10" s="31"/>
      <c r="F10" s="31">
        <v>44.289083333333338</v>
      </c>
      <c r="H10" s="85"/>
    </row>
    <row r="11" spans="1:12" ht="15.75">
      <c r="A11" s="113" t="s">
        <v>53</v>
      </c>
      <c r="B11" s="30" t="s">
        <v>54</v>
      </c>
      <c r="C11" s="113" t="s">
        <v>55</v>
      </c>
      <c r="D11" s="31"/>
      <c r="E11" s="31"/>
      <c r="F11" s="31">
        <v>240.67200000000003</v>
      </c>
      <c r="H11" s="85"/>
    </row>
    <row r="12" spans="1:12" ht="15.75">
      <c r="A12" s="113" t="s">
        <v>56</v>
      </c>
      <c r="B12" s="30" t="s">
        <v>57</v>
      </c>
      <c r="C12" s="113" t="s">
        <v>55</v>
      </c>
      <c r="D12" s="31"/>
      <c r="E12" s="31"/>
      <c r="F12" s="31">
        <v>216.47088100000005</v>
      </c>
      <c r="H12" s="85"/>
    </row>
    <row r="13" spans="1:12" ht="15.75">
      <c r="A13" s="113" t="s">
        <v>58</v>
      </c>
      <c r="B13" s="30" t="s">
        <v>59</v>
      </c>
      <c r="C13" s="113" t="s">
        <v>60</v>
      </c>
      <c r="D13" s="31"/>
      <c r="E13" s="31"/>
      <c r="F13" s="31">
        <v>285.66300000000001</v>
      </c>
      <c r="H13" s="85"/>
    </row>
    <row r="14" spans="1:12">
      <c r="A14" s="113" t="s">
        <v>61</v>
      </c>
      <c r="B14" s="30" t="s">
        <v>62</v>
      </c>
      <c r="C14" s="113" t="s">
        <v>60</v>
      </c>
      <c r="D14" s="31"/>
      <c r="E14" s="31"/>
      <c r="F14" s="31">
        <v>284.84199999999998</v>
      </c>
    </row>
    <row r="15" spans="1:12" ht="21" customHeight="1">
      <c r="A15" s="32" t="s">
        <v>63</v>
      </c>
      <c r="B15" s="114" t="s">
        <v>64</v>
      </c>
      <c r="C15" s="32" t="s">
        <v>65</v>
      </c>
      <c r="D15" s="34"/>
      <c r="E15" s="34"/>
      <c r="F15" s="34">
        <f t="shared" ref="F15" si="0">SUM(F16:F18)</f>
        <v>554.37584699792819</v>
      </c>
    </row>
    <row r="16" spans="1:12">
      <c r="A16" s="113" t="s">
        <v>66</v>
      </c>
      <c r="B16" s="30" t="s">
        <v>67</v>
      </c>
      <c r="C16" s="113" t="s">
        <v>65</v>
      </c>
      <c r="D16" s="31"/>
      <c r="E16" s="31"/>
      <c r="F16" s="31">
        <v>156.82729205097863</v>
      </c>
    </row>
    <row r="17" spans="1:6" ht="16.5" customHeight="1">
      <c r="A17" s="113" t="s">
        <v>68</v>
      </c>
      <c r="B17" s="30" t="s">
        <v>69</v>
      </c>
      <c r="C17" s="113" t="s">
        <v>65</v>
      </c>
      <c r="D17" s="31"/>
      <c r="E17" s="31"/>
      <c r="F17" s="31">
        <v>0</v>
      </c>
    </row>
    <row r="18" spans="1:6" ht="24.75" customHeight="1">
      <c r="A18" s="113" t="s">
        <v>70</v>
      </c>
      <c r="B18" s="30" t="s">
        <v>71</v>
      </c>
      <c r="C18" s="113" t="s">
        <v>65</v>
      </c>
      <c r="D18" s="31"/>
      <c r="E18" s="35"/>
      <c r="F18" s="35">
        <v>397.54855494694959</v>
      </c>
    </row>
    <row r="19" spans="1:6">
      <c r="A19" s="113" t="s">
        <v>72</v>
      </c>
      <c r="B19" s="30" t="s">
        <v>73</v>
      </c>
      <c r="C19" s="113" t="s">
        <v>65</v>
      </c>
      <c r="D19" s="31"/>
      <c r="E19" s="31"/>
      <c r="F19" s="31">
        <v>156.58272909433862</v>
      </c>
    </row>
    <row r="20" spans="1:6" ht="25.5">
      <c r="A20" s="113"/>
      <c r="B20" s="30" t="s">
        <v>74</v>
      </c>
      <c r="C20" s="36" t="s">
        <v>75</v>
      </c>
      <c r="D20" s="37"/>
      <c r="E20" s="37"/>
      <c r="F20" s="37">
        <v>159.22399999999999</v>
      </c>
    </row>
    <row r="21" spans="1:6">
      <c r="A21" s="113" t="s">
        <v>76</v>
      </c>
      <c r="B21" s="30" t="s">
        <v>77</v>
      </c>
      <c r="C21" s="113" t="s">
        <v>65</v>
      </c>
      <c r="D21" s="31"/>
      <c r="E21" s="35"/>
      <c r="F21" s="31">
        <v>191.64951011144325</v>
      </c>
    </row>
    <row r="22" spans="1:6" ht="25.5">
      <c r="A22" s="113"/>
      <c r="B22" s="30" t="s">
        <v>78</v>
      </c>
      <c r="C22" s="36" t="s">
        <v>79</v>
      </c>
      <c r="D22" s="38"/>
      <c r="E22" s="38"/>
      <c r="F22" s="38">
        <v>160.00299999999999</v>
      </c>
    </row>
    <row r="23" spans="1:6" ht="25.5">
      <c r="A23" s="113"/>
      <c r="B23" s="30" t="s">
        <v>80</v>
      </c>
      <c r="C23" s="36"/>
      <c r="D23" s="40"/>
      <c r="E23" s="40"/>
      <c r="F23" s="41" t="s">
        <v>6</v>
      </c>
    </row>
    <row r="24" spans="1:6">
      <c r="A24" s="32" t="s">
        <v>81</v>
      </c>
      <c r="B24" s="114" t="s">
        <v>82</v>
      </c>
      <c r="C24" s="32" t="s">
        <v>65</v>
      </c>
      <c r="D24" s="34"/>
      <c r="E24" s="41"/>
      <c r="F24" s="41" t="s">
        <v>6</v>
      </c>
    </row>
    <row r="25" spans="1:6" ht="38.25">
      <c r="A25" s="32" t="s">
        <v>83</v>
      </c>
      <c r="B25" s="114" t="s">
        <v>84</v>
      </c>
      <c r="C25" s="113"/>
      <c r="D25" s="41"/>
      <c r="E25" s="41"/>
      <c r="F25" s="41" t="s">
        <v>6</v>
      </c>
    </row>
    <row r="26" spans="1:6">
      <c r="A26" s="113" t="s">
        <v>85</v>
      </c>
      <c r="B26" s="30" t="s">
        <v>86</v>
      </c>
      <c r="C26" s="113" t="s">
        <v>87</v>
      </c>
      <c r="D26" s="42"/>
      <c r="E26" s="41"/>
      <c r="F26" s="41" t="s">
        <v>6</v>
      </c>
    </row>
    <row r="27" spans="1:6" ht="25.5">
      <c r="A27" s="113" t="s">
        <v>88</v>
      </c>
      <c r="B27" s="30" t="s">
        <v>89</v>
      </c>
      <c r="C27" s="113" t="s">
        <v>90</v>
      </c>
      <c r="D27" s="31"/>
      <c r="E27" s="41"/>
      <c r="F27" s="41" t="s">
        <v>6</v>
      </c>
    </row>
    <row r="28" spans="1:6" ht="89.25">
      <c r="A28" s="113" t="s">
        <v>91</v>
      </c>
      <c r="B28" s="30" t="s">
        <v>92</v>
      </c>
      <c r="C28" s="113"/>
      <c r="D28" s="66"/>
      <c r="E28" s="40"/>
      <c r="F28" s="40" t="s">
        <v>142</v>
      </c>
    </row>
    <row r="29" spans="1:6">
      <c r="A29" s="32" t="s">
        <v>93</v>
      </c>
      <c r="B29" s="114" t="s">
        <v>94</v>
      </c>
      <c r="C29" s="32" t="s">
        <v>65</v>
      </c>
      <c r="D29" s="34"/>
      <c r="E29" s="34"/>
      <c r="F29" s="34">
        <f>SUM(F30:F32)</f>
        <v>541.91808448820086</v>
      </c>
    </row>
    <row r="30" spans="1:6">
      <c r="A30" s="43" t="s">
        <v>95</v>
      </c>
      <c r="B30" s="44" t="s">
        <v>96</v>
      </c>
      <c r="C30" s="113" t="s">
        <v>65</v>
      </c>
      <c r="D30" s="31"/>
      <c r="E30" s="31"/>
      <c r="F30" s="31">
        <v>156.82729205097863</v>
      </c>
    </row>
    <row r="31" spans="1:6">
      <c r="A31" s="43" t="s">
        <v>97</v>
      </c>
      <c r="B31" s="30" t="s">
        <v>98</v>
      </c>
      <c r="C31" s="113" t="s">
        <v>65</v>
      </c>
      <c r="D31" s="31"/>
      <c r="E31" s="31"/>
      <c r="F31" s="31">
        <v>0</v>
      </c>
    </row>
    <row r="32" spans="1:6" ht="25.5">
      <c r="A32" s="43" t="s">
        <v>99</v>
      </c>
      <c r="B32" s="30" t="s">
        <v>100</v>
      </c>
      <c r="C32" s="113" t="s">
        <v>65</v>
      </c>
      <c r="D32" s="31"/>
      <c r="E32" s="31"/>
      <c r="F32" s="31">
        <v>385.09079243722221</v>
      </c>
    </row>
    <row r="33" spans="1:10" ht="25.5">
      <c r="A33" s="45" t="s">
        <v>101</v>
      </c>
      <c r="B33" s="114" t="s">
        <v>102</v>
      </c>
      <c r="C33" s="32" t="s">
        <v>65</v>
      </c>
      <c r="D33" s="41"/>
      <c r="E33" s="41"/>
      <c r="F33" s="41" t="s">
        <v>6</v>
      </c>
    </row>
    <row r="34" spans="1:10">
      <c r="A34" s="43" t="s">
        <v>103</v>
      </c>
      <c r="B34" s="46" t="s">
        <v>104</v>
      </c>
      <c r="C34" s="113" t="s">
        <v>65</v>
      </c>
      <c r="D34" s="41"/>
      <c r="E34" s="41"/>
      <c r="F34" s="41" t="s">
        <v>6</v>
      </c>
    </row>
    <row r="35" spans="1:10">
      <c r="A35" s="43" t="s">
        <v>105</v>
      </c>
      <c r="B35" s="46" t="s">
        <v>106</v>
      </c>
      <c r="C35" s="113" t="s">
        <v>65</v>
      </c>
      <c r="D35" s="41"/>
      <c r="E35" s="41"/>
      <c r="F35" s="41" t="s">
        <v>6</v>
      </c>
    </row>
    <row r="36" spans="1:10" ht="25.5">
      <c r="A36" s="32" t="s">
        <v>107</v>
      </c>
      <c r="B36" s="114" t="s">
        <v>108</v>
      </c>
      <c r="C36" s="32" t="s">
        <v>65</v>
      </c>
      <c r="D36" s="34"/>
      <c r="E36" s="34"/>
      <c r="F36" s="34">
        <f>SUM(F37:F39)</f>
        <v>12.457762509727404</v>
      </c>
    </row>
    <row r="37" spans="1:10">
      <c r="A37" s="113" t="s">
        <v>109</v>
      </c>
      <c r="B37" s="44" t="s">
        <v>96</v>
      </c>
      <c r="C37" s="113" t="s">
        <v>65</v>
      </c>
      <c r="D37" s="41"/>
      <c r="E37" s="41"/>
      <c r="F37" s="41" t="s">
        <v>6</v>
      </c>
    </row>
    <row r="38" spans="1:10">
      <c r="A38" s="113" t="s">
        <v>110</v>
      </c>
      <c r="B38" s="30" t="s">
        <v>98</v>
      </c>
      <c r="C38" s="113"/>
      <c r="D38" s="31"/>
      <c r="E38" s="41"/>
      <c r="F38" s="41" t="s">
        <v>6</v>
      </c>
    </row>
    <row r="39" spans="1:10" ht="25.5">
      <c r="A39" s="113" t="s">
        <v>111</v>
      </c>
      <c r="B39" s="30" t="s">
        <v>100</v>
      </c>
      <c r="C39" s="113"/>
      <c r="D39" s="31"/>
      <c r="E39" s="31"/>
      <c r="F39" s="31">
        <v>12.457762509727404</v>
      </c>
    </row>
    <row r="40" spans="1:10" ht="25.5">
      <c r="A40" s="32" t="s">
        <v>112</v>
      </c>
      <c r="B40" s="114" t="s">
        <v>113</v>
      </c>
      <c r="C40" s="32" t="s">
        <v>65</v>
      </c>
      <c r="D40" s="41"/>
      <c r="E40" s="41"/>
      <c r="F40" s="41" t="s">
        <v>6</v>
      </c>
    </row>
    <row r="41" spans="1:10">
      <c r="A41" s="113" t="s">
        <v>114</v>
      </c>
      <c r="B41" s="44" t="s">
        <v>96</v>
      </c>
      <c r="C41" s="113" t="s">
        <v>65</v>
      </c>
      <c r="D41" s="41"/>
      <c r="E41" s="41"/>
      <c r="F41" s="41" t="s">
        <v>6</v>
      </c>
    </row>
    <row r="42" spans="1:10">
      <c r="A42" s="113" t="s">
        <v>115</v>
      </c>
      <c r="B42" s="30" t="s">
        <v>98</v>
      </c>
      <c r="C42" s="113" t="s">
        <v>65</v>
      </c>
      <c r="D42" s="41"/>
      <c r="E42" s="41"/>
      <c r="F42" s="41" t="s">
        <v>6</v>
      </c>
    </row>
    <row r="43" spans="1:10" ht="25.5">
      <c r="A43" s="113" t="s">
        <v>116</v>
      </c>
      <c r="B43" s="30" t="s">
        <v>100</v>
      </c>
      <c r="C43" s="113" t="s">
        <v>65</v>
      </c>
      <c r="D43" s="41"/>
      <c r="E43" s="41"/>
      <c r="F43" s="41" t="s">
        <v>6</v>
      </c>
      <c r="J43" s="47"/>
    </row>
    <row r="44" spans="1:10">
      <c r="A44" s="32" t="s">
        <v>117</v>
      </c>
      <c r="B44" s="114" t="s">
        <v>118</v>
      </c>
      <c r="C44" s="32" t="s">
        <v>65</v>
      </c>
      <c r="D44" s="34"/>
      <c r="E44" s="39"/>
      <c r="F44" s="39">
        <f>F15-F29-F36</f>
        <v>-7.2830630415410269E-14</v>
      </c>
    </row>
    <row r="45" spans="1:10" ht="38.25">
      <c r="A45" s="48" t="s">
        <v>119</v>
      </c>
      <c r="B45" s="114" t="s">
        <v>120</v>
      </c>
      <c r="C45" s="115" t="s">
        <v>121</v>
      </c>
      <c r="D45" s="50"/>
      <c r="E45" s="80"/>
      <c r="F45" s="80">
        <f>F44/F15</f>
        <v>-1.3137410442717655E-16</v>
      </c>
    </row>
    <row r="46" spans="1:10" ht="75" customHeight="1">
      <c r="A46" s="153" t="s">
        <v>122</v>
      </c>
      <c r="B46" s="155" t="s">
        <v>123</v>
      </c>
      <c r="C46" s="156"/>
      <c r="D46" s="152" t="s">
        <v>141</v>
      </c>
      <c r="E46" s="152"/>
      <c r="F46" s="152"/>
    </row>
    <row r="47" spans="1:10" ht="22.5" customHeight="1">
      <c r="A47" s="154"/>
      <c r="B47" s="155"/>
      <c r="C47" s="156"/>
      <c r="D47" s="157" t="s">
        <v>140</v>
      </c>
      <c r="E47" s="152"/>
      <c r="F47" s="152"/>
    </row>
    <row r="49" spans="1:6">
      <c r="A49" s="51"/>
      <c r="B49" s="52" t="s">
        <v>124</v>
      </c>
    </row>
    <row r="50" spans="1:6" ht="30" customHeight="1">
      <c r="A50" s="53" t="s">
        <v>125</v>
      </c>
      <c r="B50" s="150" t="s">
        <v>126</v>
      </c>
      <c r="C50" s="150"/>
      <c r="D50" s="150"/>
      <c r="E50" s="150"/>
      <c r="F50" s="150"/>
    </row>
    <row r="51" spans="1:6" ht="28.5" customHeight="1">
      <c r="A51" s="54"/>
      <c r="B51" s="150"/>
      <c r="C51" s="150"/>
      <c r="D51" s="150"/>
      <c r="E51" s="150"/>
      <c r="F51" s="150"/>
    </row>
    <row r="52" spans="1:6" ht="31.5" customHeight="1"/>
  </sheetData>
  <mergeCells count="13">
    <mergeCell ref="H9:L9"/>
    <mergeCell ref="D1:F1"/>
    <mergeCell ref="D2:F2"/>
    <mergeCell ref="A4:F4"/>
    <mergeCell ref="A5:F5"/>
    <mergeCell ref="A6:F6"/>
    <mergeCell ref="B51:F51"/>
    <mergeCell ref="A46:A47"/>
    <mergeCell ref="B46:B47"/>
    <mergeCell ref="C46:C47"/>
    <mergeCell ref="D46:F46"/>
    <mergeCell ref="D47:F47"/>
    <mergeCell ref="B50:F50"/>
  </mergeCells>
  <hyperlinks>
    <hyperlink ref="D47" r:id="rId1"/>
  </hyperlinks>
  <printOptions horizontalCentered="1"/>
  <pageMargins left="0.70866141732283472" right="0.51181102362204722" top="0.74803149606299213" bottom="0.74803149606299213" header="0.31496062992125984" footer="0.31496062992125984"/>
  <pageSetup paperSize="9" scale="92" fitToHeight="0" orientation="portrait"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3"/>
  <sheetViews>
    <sheetView topLeftCell="A28" workbookViewId="0">
      <selection activeCell="D38" sqref="D38:F39"/>
    </sheetView>
  </sheetViews>
  <sheetFormatPr defaultRowHeight="15"/>
  <cols>
    <col min="1" max="1" width="5.85546875" customWidth="1"/>
    <col min="2" max="2" width="38.85546875" customWidth="1"/>
    <col min="4" max="4" width="17.140625" customWidth="1"/>
    <col min="5" max="5" width="14" customWidth="1"/>
    <col min="6" max="6" width="15.42578125" customWidth="1"/>
  </cols>
  <sheetData>
    <row r="1" spans="1:10">
      <c r="D1" s="148" t="s">
        <v>44</v>
      </c>
      <c r="E1" s="148"/>
      <c r="F1" s="148"/>
    </row>
    <row r="2" spans="1:10" ht="39.75" customHeight="1">
      <c r="D2" s="149" t="s">
        <v>160</v>
      </c>
      <c r="E2" s="149"/>
      <c r="F2" s="149"/>
    </row>
    <row r="3" spans="1:10" ht="13.5" customHeight="1">
      <c r="A3" s="23"/>
      <c r="B3" s="23"/>
      <c r="C3" s="23"/>
      <c r="D3" s="23"/>
      <c r="E3" s="24"/>
      <c r="F3" s="24"/>
    </row>
    <row r="4" spans="1:10" ht="16.5" customHeight="1">
      <c r="A4" s="125" t="s">
        <v>161</v>
      </c>
      <c r="B4" s="125"/>
      <c r="C4" s="125"/>
      <c r="D4" s="125"/>
      <c r="E4" s="125"/>
      <c r="F4" s="125"/>
    </row>
    <row r="5" spans="1:10" ht="17.25" customHeight="1">
      <c r="A5" s="125" t="s">
        <v>127</v>
      </c>
      <c r="B5" s="125"/>
      <c r="C5" s="125"/>
      <c r="D5" s="125"/>
      <c r="E5" s="125"/>
      <c r="F5" s="125"/>
    </row>
    <row r="6" spans="1:10" ht="17.25" customHeight="1">
      <c r="A6" s="151" t="s">
        <v>45</v>
      </c>
      <c r="B6" s="151"/>
      <c r="C6" s="151"/>
      <c r="D6" s="151"/>
      <c r="E6" s="151"/>
      <c r="F6" s="151"/>
    </row>
    <row r="8" spans="1:10" ht="64.5" thickBot="1">
      <c r="A8" s="72" t="s">
        <v>0</v>
      </c>
      <c r="B8" s="72" t="s">
        <v>46</v>
      </c>
      <c r="C8" s="72" t="s">
        <v>47</v>
      </c>
      <c r="D8" s="72" t="s">
        <v>167</v>
      </c>
      <c r="E8" s="72" t="s">
        <v>168</v>
      </c>
      <c r="F8" s="72" t="s">
        <v>164</v>
      </c>
      <c r="I8" s="147"/>
      <c r="J8" s="147"/>
    </row>
    <row r="9" spans="1:10">
      <c r="A9" s="26" t="s">
        <v>48</v>
      </c>
      <c r="B9" s="27" t="s">
        <v>49</v>
      </c>
      <c r="C9" s="26" t="s">
        <v>50</v>
      </c>
      <c r="D9" s="28">
        <v>463</v>
      </c>
      <c r="E9" s="28">
        <v>463</v>
      </c>
      <c r="F9" s="28">
        <v>463</v>
      </c>
    </row>
    <row r="10" spans="1:10" ht="63.75">
      <c r="A10" s="29" t="s">
        <v>51</v>
      </c>
      <c r="B10" s="30" t="s">
        <v>52</v>
      </c>
      <c r="C10" s="29" t="s">
        <v>50</v>
      </c>
      <c r="D10" s="31">
        <v>418.91925000000003</v>
      </c>
      <c r="E10" s="31">
        <v>420.53583333333336</v>
      </c>
      <c r="F10" s="31">
        <v>419.85441666666668</v>
      </c>
    </row>
    <row r="11" spans="1:10">
      <c r="A11" s="29" t="s">
        <v>53</v>
      </c>
      <c r="B11" s="30" t="s">
        <v>54</v>
      </c>
      <c r="C11" s="29" t="s">
        <v>55</v>
      </c>
      <c r="D11" s="31">
        <v>2943.7487700000001</v>
      </c>
      <c r="E11" s="31">
        <v>2413.6799999999998</v>
      </c>
      <c r="F11" s="31">
        <v>2900.0423999999998</v>
      </c>
    </row>
    <row r="12" spans="1:10">
      <c r="A12" s="29" t="s">
        <v>56</v>
      </c>
      <c r="B12" s="30" t="s">
        <v>57</v>
      </c>
      <c r="C12" s="29" t="s">
        <v>55</v>
      </c>
      <c r="D12" s="31">
        <v>2753.4316870000002</v>
      </c>
      <c r="E12" s="31">
        <v>2251.5699999999997</v>
      </c>
      <c r="F12" s="31">
        <v>2718.259575</v>
      </c>
    </row>
    <row r="13" spans="1:10">
      <c r="A13" s="29" t="s">
        <v>58</v>
      </c>
      <c r="B13" s="30" t="s">
        <v>59</v>
      </c>
      <c r="C13" s="29" t="s">
        <v>60</v>
      </c>
      <c r="D13" s="31">
        <v>1328.4120000000003</v>
      </c>
      <c r="E13" s="31">
        <v>1102.4460000000001</v>
      </c>
      <c r="F13" s="31">
        <v>1285.5390000000002</v>
      </c>
    </row>
    <row r="14" spans="1:10">
      <c r="A14" s="29" t="s">
        <v>61</v>
      </c>
      <c r="B14" s="30" t="s">
        <v>62</v>
      </c>
      <c r="C14" s="29" t="s">
        <v>60</v>
      </c>
      <c r="D14" s="31">
        <v>1328.1710000000003</v>
      </c>
      <c r="E14" s="31">
        <v>1102.1940000000002</v>
      </c>
      <c r="F14" s="31">
        <v>1282.9060000000002</v>
      </c>
    </row>
    <row r="15" spans="1:10" ht="21" customHeight="1">
      <c r="A15" s="32" t="s">
        <v>63</v>
      </c>
      <c r="B15" s="33" t="s">
        <v>64</v>
      </c>
      <c r="C15" s="32" t="s">
        <v>65</v>
      </c>
      <c r="D15" s="34">
        <f>SUM(D16:D18)</f>
        <v>7786.9669483059988</v>
      </c>
      <c r="E15" s="34">
        <f>SUM(E16:E18)</f>
        <v>2807.6048950622526</v>
      </c>
      <c r="F15" s="34">
        <f>SUM(F16:F18)</f>
        <v>4277.6472177628066</v>
      </c>
    </row>
    <row r="16" spans="1:10">
      <c r="A16" s="29" t="s">
        <v>66</v>
      </c>
      <c r="B16" s="30" t="s">
        <v>67</v>
      </c>
      <c r="C16" s="29" t="s">
        <v>65</v>
      </c>
      <c r="D16" s="31">
        <v>3227.1724560499997</v>
      </c>
      <c r="E16" s="31">
        <v>1758.3617644911262</v>
      </c>
      <c r="F16" s="31">
        <v>2543.8477421364082</v>
      </c>
    </row>
    <row r="17" spans="1:6" ht="16.5" customHeight="1">
      <c r="A17" s="29" t="s">
        <v>68</v>
      </c>
      <c r="B17" s="30" t="s">
        <v>69</v>
      </c>
      <c r="C17" s="29" t="s">
        <v>65</v>
      </c>
      <c r="D17" s="31">
        <v>3260.1880066699982</v>
      </c>
      <c r="E17" s="31">
        <v>0</v>
      </c>
      <c r="F17" s="31">
        <v>0</v>
      </c>
    </row>
    <row r="18" spans="1:6" ht="25.5">
      <c r="A18" s="29" t="s">
        <v>70</v>
      </c>
      <c r="B18" s="30" t="s">
        <v>71</v>
      </c>
      <c r="C18" s="29" t="s">
        <v>65</v>
      </c>
      <c r="D18" s="31">
        <v>1299.606485586</v>
      </c>
      <c r="E18" s="31">
        <v>1049.2431305711266</v>
      </c>
      <c r="F18" s="31">
        <v>1733.7994756263986</v>
      </c>
    </row>
    <row r="19" spans="1:6">
      <c r="A19" s="29" t="s">
        <v>72</v>
      </c>
      <c r="B19" s="30" t="s">
        <v>73</v>
      </c>
      <c r="C19" s="29" t="s">
        <v>65</v>
      </c>
      <c r="D19" s="31">
        <v>2254.5643249299997</v>
      </c>
      <c r="E19" s="31">
        <v>1755.9368236011262</v>
      </c>
      <c r="F19" s="31">
        <v>2482.1688437261737</v>
      </c>
    </row>
    <row r="20" spans="1:6" ht="25.5">
      <c r="A20" s="29"/>
      <c r="B20" s="30" t="s">
        <v>74</v>
      </c>
      <c r="C20" s="36" t="s">
        <v>75</v>
      </c>
      <c r="D20" s="38">
        <v>194.21899999999999</v>
      </c>
      <c r="E20" s="38">
        <v>189.6</v>
      </c>
      <c r="F20" s="38">
        <v>204.72399999999999</v>
      </c>
    </row>
    <row r="21" spans="1:6">
      <c r="A21" s="29" t="s">
        <v>76</v>
      </c>
      <c r="B21" s="30" t="s">
        <v>77</v>
      </c>
      <c r="C21" s="29" t="s">
        <v>65</v>
      </c>
      <c r="D21" s="31">
        <v>972.61231894000002</v>
      </c>
      <c r="E21" s="31">
        <v>641.38269524410293</v>
      </c>
      <c r="F21" s="31">
        <v>875.52325411565994</v>
      </c>
    </row>
    <row r="22" spans="1:6" ht="25.5">
      <c r="A22" s="29"/>
      <c r="B22" s="30" t="s">
        <v>78</v>
      </c>
      <c r="C22" s="36" t="s">
        <v>79</v>
      </c>
      <c r="D22" s="38">
        <v>162</v>
      </c>
      <c r="E22" s="38">
        <v>166.2</v>
      </c>
      <c r="F22" s="38">
        <v>162.001</v>
      </c>
    </row>
    <row r="23" spans="1:6" ht="51">
      <c r="A23" s="29"/>
      <c r="B23" s="30" t="s">
        <v>80</v>
      </c>
      <c r="C23" s="36"/>
      <c r="D23" s="40" t="s">
        <v>138</v>
      </c>
      <c r="E23" s="40" t="s">
        <v>166</v>
      </c>
      <c r="F23" s="41" t="s">
        <v>6</v>
      </c>
    </row>
    <row r="24" spans="1:6">
      <c r="A24" s="32" t="s">
        <v>81</v>
      </c>
      <c r="B24" s="33" t="s">
        <v>82</v>
      </c>
      <c r="C24" s="32" t="s">
        <v>65</v>
      </c>
      <c r="D24" s="34">
        <v>1237.751</v>
      </c>
      <c r="E24" s="41" t="s">
        <v>6</v>
      </c>
      <c r="F24" s="41" t="s">
        <v>6</v>
      </c>
    </row>
    <row r="25" spans="1:6" ht="38.25">
      <c r="A25" s="32" t="s">
        <v>83</v>
      </c>
      <c r="B25" s="33" t="s">
        <v>84</v>
      </c>
      <c r="C25" s="29"/>
      <c r="D25" s="41"/>
      <c r="E25" s="41" t="s">
        <v>6</v>
      </c>
      <c r="F25" s="41" t="s">
        <v>6</v>
      </c>
    </row>
    <row r="26" spans="1:6">
      <c r="A26" s="29" t="s">
        <v>85</v>
      </c>
      <c r="B26" s="30" t="s">
        <v>86</v>
      </c>
      <c r="C26" s="29" t="s">
        <v>87</v>
      </c>
      <c r="D26" s="31">
        <v>289.2</v>
      </c>
      <c r="E26" s="41" t="s">
        <v>6</v>
      </c>
      <c r="F26" s="41" t="s">
        <v>6</v>
      </c>
    </row>
    <row r="27" spans="1:6" ht="25.5">
      <c r="A27" s="29" t="s">
        <v>88</v>
      </c>
      <c r="B27" s="30" t="s">
        <v>89</v>
      </c>
      <c r="C27" s="29" t="s">
        <v>90</v>
      </c>
      <c r="D27" s="31">
        <v>55.032443810511758</v>
      </c>
      <c r="E27" s="41" t="s">
        <v>6</v>
      </c>
      <c r="F27" s="41" t="s">
        <v>6</v>
      </c>
    </row>
    <row r="28" spans="1:6" ht="89.25">
      <c r="A28" s="29" t="s">
        <v>91</v>
      </c>
      <c r="B28" s="30" t="s">
        <v>92</v>
      </c>
      <c r="C28" s="29"/>
      <c r="D28" s="40" t="s">
        <v>142</v>
      </c>
      <c r="E28" s="40" t="s">
        <v>142</v>
      </c>
      <c r="F28" s="40" t="s">
        <v>142</v>
      </c>
    </row>
    <row r="29" spans="1:6">
      <c r="A29" s="32" t="s">
        <v>93</v>
      </c>
      <c r="B29" s="33" t="s">
        <v>94</v>
      </c>
      <c r="C29" s="32" t="s">
        <v>65</v>
      </c>
      <c r="D29" s="34">
        <f>SUM(D30:D32)</f>
        <v>5292.2048871900006</v>
      </c>
      <c r="E29" s="34">
        <f t="shared" ref="E29:F29" si="0">SUM(E30:E32)</f>
        <v>2782.2949997293981</v>
      </c>
      <c r="F29" s="34">
        <f t="shared" si="0"/>
        <v>4223.7148477088604</v>
      </c>
    </row>
    <row r="30" spans="1:6">
      <c r="A30" s="43" t="s">
        <v>95</v>
      </c>
      <c r="B30" s="44" t="s">
        <v>96</v>
      </c>
      <c r="C30" s="29" t="s">
        <v>65</v>
      </c>
      <c r="D30" s="31">
        <v>2257.6107367676018</v>
      </c>
      <c r="E30" s="31">
        <v>1758.3617644911262</v>
      </c>
      <c r="F30" s="31">
        <v>2543.8477421364082</v>
      </c>
    </row>
    <row r="31" spans="1:6">
      <c r="A31" s="43" t="s">
        <v>97</v>
      </c>
      <c r="B31" s="30" t="s">
        <v>98</v>
      </c>
      <c r="C31" s="29" t="s">
        <v>65</v>
      </c>
      <c r="D31" s="31">
        <v>1689.2592632323983</v>
      </c>
      <c r="E31" s="31">
        <v>0</v>
      </c>
      <c r="F31" s="31">
        <v>0</v>
      </c>
    </row>
    <row r="32" spans="1:6" ht="25.5">
      <c r="A32" s="43" t="s">
        <v>99</v>
      </c>
      <c r="B32" s="30" t="s">
        <v>100</v>
      </c>
      <c r="C32" s="29" t="s">
        <v>65</v>
      </c>
      <c r="D32" s="31">
        <v>1345.3348871900002</v>
      </c>
      <c r="E32" s="31">
        <v>1023.9332352382718</v>
      </c>
      <c r="F32" s="31">
        <v>1679.8671055724524</v>
      </c>
    </row>
    <row r="33" spans="1:6" ht="25.5">
      <c r="A33" s="45" t="s">
        <v>101</v>
      </c>
      <c r="B33" s="33" t="s">
        <v>102</v>
      </c>
      <c r="C33" s="32" t="s">
        <v>65</v>
      </c>
      <c r="D33" s="41" t="s">
        <v>6</v>
      </c>
      <c r="E33" s="41" t="s">
        <v>6</v>
      </c>
      <c r="F33" s="41" t="s">
        <v>6</v>
      </c>
    </row>
    <row r="34" spans="1:6">
      <c r="A34" s="43" t="s">
        <v>103</v>
      </c>
      <c r="B34" s="46" t="s">
        <v>104</v>
      </c>
      <c r="C34" s="29" t="s">
        <v>65</v>
      </c>
      <c r="D34" s="41" t="s">
        <v>6</v>
      </c>
      <c r="E34" s="41" t="s">
        <v>6</v>
      </c>
      <c r="F34" s="41" t="s">
        <v>6</v>
      </c>
    </row>
    <row r="35" spans="1:6">
      <c r="A35" s="43" t="s">
        <v>105</v>
      </c>
      <c r="B35" s="46" t="s">
        <v>106</v>
      </c>
      <c r="C35" s="29" t="s">
        <v>65</v>
      </c>
      <c r="D35" s="41" t="s">
        <v>6</v>
      </c>
      <c r="E35" s="41" t="s">
        <v>6</v>
      </c>
      <c r="F35" s="41" t="s">
        <v>6</v>
      </c>
    </row>
    <row r="36" spans="1:6" ht="25.5">
      <c r="A36" s="32" t="s">
        <v>107</v>
      </c>
      <c r="B36" s="33" t="s">
        <v>108</v>
      </c>
      <c r="C36" s="32" t="s">
        <v>65</v>
      </c>
      <c r="D36" s="34">
        <f>SUM(D37:D39)</f>
        <v>339.54128103022771</v>
      </c>
      <c r="E36" s="34">
        <f t="shared" ref="E36:F36" si="1">SUM(E37:E39)</f>
        <v>25.309895332854754</v>
      </c>
      <c r="F36" s="34">
        <f t="shared" si="1"/>
        <v>53.932370053946336</v>
      </c>
    </row>
    <row r="37" spans="1:6">
      <c r="A37" s="29" t="s">
        <v>109</v>
      </c>
      <c r="B37" s="44" t="s">
        <v>96</v>
      </c>
      <c r="C37" s="29" t="s">
        <v>65</v>
      </c>
      <c r="D37" s="31" t="s">
        <v>6</v>
      </c>
      <c r="E37" s="31" t="s">
        <v>6</v>
      </c>
      <c r="F37" s="31" t="s">
        <v>6</v>
      </c>
    </row>
    <row r="38" spans="1:6">
      <c r="A38" s="29" t="s">
        <v>110</v>
      </c>
      <c r="B38" s="30" t="s">
        <v>98</v>
      </c>
      <c r="C38" s="29" t="s">
        <v>65</v>
      </c>
      <c r="D38" s="31">
        <v>333.99226442946042</v>
      </c>
      <c r="E38" s="31" t="s">
        <v>6</v>
      </c>
      <c r="F38" s="31" t="s">
        <v>6</v>
      </c>
    </row>
    <row r="39" spans="1:6" ht="25.5">
      <c r="A39" s="29" t="s">
        <v>111</v>
      </c>
      <c r="B39" s="30" t="s">
        <v>100</v>
      </c>
      <c r="C39" s="29" t="s">
        <v>65</v>
      </c>
      <c r="D39" s="31">
        <v>5.5490166007672981</v>
      </c>
      <c r="E39" s="31">
        <v>25.309895332854754</v>
      </c>
      <c r="F39" s="31">
        <v>53.932370053946336</v>
      </c>
    </row>
    <row r="40" spans="1:6" ht="25.5">
      <c r="A40" s="32" t="s">
        <v>112</v>
      </c>
      <c r="B40" s="33" t="s">
        <v>113</v>
      </c>
      <c r="C40" s="32" t="s">
        <v>65</v>
      </c>
      <c r="D40" s="41" t="s">
        <v>6</v>
      </c>
      <c r="E40" s="41" t="s">
        <v>6</v>
      </c>
      <c r="F40" s="41" t="s">
        <v>6</v>
      </c>
    </row>
    <row r="41" spans="1:6">
      <c r="A41" s="29" t="s">
        <v>114</v>
      </c>
      <c r="B41" s="44" t="s">
        <v>96</v>
      </c>
      <c r="C41" s="29" t="s">
        <v>65</v>
      </c>
      <c r="D41" s="41" t="s">
        <v>6</v>
      </c>
      <c r="E41" s="41" t="s">
        <v>6</v>
      </c>
      <c r="F41" s="41" t="s">
        <v>6</v>
      </c>
    </row>
    <row r="42" spans="1:6">
      <c r="A42" s="29" t="s">
        <v>115</v>
      </c>
      <c r="B42" s="30" t="s">
        <v>98</v>
      </c>
      <c r="C42" s="29" t="s">
        <v>65</v>
      </c>
      <c r="D42" s="41" t="s">
        <v>6</v>
      </c>
      <c r="E42" s="41" t="s">
        <v>6</v>
      </c>
      <c r="F42" s="41" t="s">
        <v>6</v>
      </c>
    </row>
    <row r="43" spans="1:6" ht="25.5">
      <c r="A43" s="29" t="s">
        <v>116</v>
      </c>
      <c r="B43" s="30" t="s">
        <v>100</v>
      </c>
      <c r="C43" s="29" t="s">
        <v>65</v>
      </c>
      <c r="D43" s="41" t="s">
        <v>6</v>
      </c>
      <c r="E43" s="41" t="s">
        <v>6</v>
      </c>
      <c r="F43" s="41" t="s">
        <v>6</v>
      </c>
    </row>
    <row r="44" spans="1:6">
      <c r="A44" s="32" t="s">
        <v>117</v>
      </c>
      <c r="B44" s="33" t="s">
        <v>118</v>
      </c>
      <c r="C44" s="32" t="s">
        <v>65</v>
      </c>
      <c r="D44" s="34">
        <f>D15-D29-D36</f>
        <v>2155.2207800857705</v>
      </c>
      <c r="E44" s="34">
        <f t="shared" ref="E44:F44" si="2">E15-E29-E36</f>
        <v>-2.8776980798284058E-13</v>
      </c>
      <c r="F44" s="34">
        <f t="shared" si="2"/>
        <v>-1.2079226507921703E-13</v>
      </c>
    </row>
    <row r="45" spans="1:6" ht="38.25">
      <c r="A45" s="48" t="s">
        <v>119</v>
      </c>
      <c r="B45" s="33" t="s">
        <v>120</v>
      </c>
      <c r="C45" s="49" t="s">
        <v>121</v>
      </c>
      <c r="D45" s="55">
        <f>D44/D15*100</f>
        <v>27.677281724620954</v>
      </c>
      <c r="E45" s="55">
        <f t="shared" ref="E45:F45" si="3">E44/E15*100</f>
        <v>-1.0249654732008148E-14</v>
      </c>
      <c r="F45" s="55">
        <f t="shared" si="3"/>
        <v>-2.8238014714638138E-15</v>
      </c>
    </row>
    <row r="46" spans="1:6" ht="74.25" customHeight="1">
      <c r="A46" s="153" t="s">
        <v>122</v>
      </c>
      <c r="B46" s="155" t="s">
        <v>123</v>
      </c>
      <c r="C46" s="156"/>
      <c r="D46" s="152" t="s">
        <v>141</v>
      </c>
      <c r="E46" s="152"/>
      <c r="F46" s="152"/>
    </row>
    <row r="47" spans="1:6" ht="26.25" customHeight="1">
      <c r="A47" s="154"/>
      <c r="B47" s="155"/>
      <c r="C47" s="156"/>
      <c r="D47" s="157" t="s">
        <v>140</v>
      </c>
      <c r="E47" s="152"/>
      <c r="F47" s="152"/>
    </row>
    <row r="48" spans="1:6" ht="12" customHeight="1">
      <c r="A48" s="56"/>
      <c r="B48" s="57"/>
      <c r="C48" s="58"/>
      <c r="D48" s="59"/>
      <c r="E48" s="60"/>
      <c r="F48" s="60"/>
    </row>
    <row r="49" spans="1:6">
      <c r="A49" s="51"/>
      <c r="B49" s="52" t="s">
        <v>124</v>
      </c>
    </row>
    <row r="50" spans="1:6" ht="30" customHeight="1">
      <c r="A50" s="53" t="s">
        <v>125</v>
      </c>
      <c r="B50" s="150" t="s">
        <v>126</v>
      </c>
      <c r="C50" s="150"/>
      <c r="D50" s="150"/>
      <c r="E50" s="150"/>
      <c r="F50" s="150"/>
    </row>
    <row r="51" spans="1:6" ht="34.5" customHeight="1">
      <c r="A51" s="53"/>
      <c r="B51" s="150"/>
      <c r="C51" s="150"/>
      <c r="D51" s="150"/>
      <c r="E51" s="150"/>
      <c r="F51" s="150"/>
    </row>
    <row r="52" spans="1:6">
      <c r="A52" s="51"/>
      <c r="B52" s="51"/>
    </row>
    <row r="53" spans="1:6">
      <c r="A53" s="51"/>
      <c r="B53" s="51"/>
    </row>
  </sheetData>
  <mergeCells count="13">
    <mergeCell ref="I8:J8"/>
    <mergeCell ref="B50:F50"/>
    <mergeCell ref="B51:F51"/>
    <mergeCell ref="D1:F1"/>
    <mergeCell ref="D2:F2"/>
    <mergeCell ref="A4:F4"/>
    <mergeCell ref="A5:F5"/>
    <mergeCell ref="A6:F6"/>
    <mergeCell ref="D46:F46"/>
    <mergeCell ref="A46:A47"/>
    <mergeCell ref="B46:B47"/>
    <mergeCell ref="C46:C47"/>
    <mergeCell ref="D47:F47"/>
  </mergeCells>
  <hyperlinks>
    <hyperlink ref="D47" r:id="rId1"/>
  </hyperlinks>
  <printOptions horizontalCentered="1"/>
  <pageMargins left="0.70866141732283472" right="0.51181102362204722" top="0.74803149606299213" bottom="0.74803149606299213" header="0.31496062992125984" footer="0.31496062992125984"/>
  <pageSetup paperSize="9" scale="59" orientation="portrait"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2"/>
  <sheetViews>
    <sheetView topLeftCell="A25" workbookViewId="0">
      <selection activeCell="D38" sqref="D38:F39"/>
    </sheetView>
  </sheetViews>
  <sheetFormatPr defaultRowHeight="15"/>
  <cols>
    <col min="1" max="1" width="5.85546875" customWidth="1"/>
    <col min="2" max="2" width="38.85546875" customWidth="1"/>
    <col min="4" max="4" width="16.5703125" customWidth="1"/>
    <col min="5" max="5" width="14.5703125" customWidth="1"/>
    <col min="6" max="6" width="15.42578125" customWidth="1"/>
  </cols>
  <sheetData>
    <row r="1" spans="1:12">
      <c r="D1" s="148" t="s">
        <v>44</v>
      </c>
      <c r="E1" s="148"/>
      <c r="F1" s="148"/>
    </row>
    <row r="2" spans="1:12" ht="39" customHeight="1">
      <c r="D2" s="149" t="s">
        <v>160</v>
      </c>
      <c r="E2" s="149"/>
      <c r="F2" s="149"/>
    </row>
    <row r="3" spans="1:12" ht="13.5" customHeight="1">
      <c r="A3" s="23"/>
      <c r="B3" s="23"/>
      <c r="C3" s="23"/>
      <c r="D3" s="23"/>
      <c r="E3" s="24"/>
      <c r="F3" s="24"/>
    </row>
    <row r="4" spans="1:12" ht="16.5" customHeight="1">
      <c r="A4" s="125" t="s">
        <v>161</v>
      </c>
      <c r="B4" s="125"/>
      <c r="C4" s="125"/>
      <c r="D4" s="125"/>
      <c r="E4" s="125"/>
      <c r="F4" s="125"/>
    </row>
    <row r="5" spans="1:12" ht="17.25" customHeight="1">
      <c r="A5" s="125" t="s">
        <v>128</v>
      </c>
      <c r="B5" s="125"/>
      <c r="C5" s="125"/>
      <c r="D5" s="125"/>
      <c r="E5" s="125"/>
      <c r="F5" s="125"/>
    </row>
    <row r="6" spans="1:12" ht="17.25" customHeight="1">
      <c r="A6" s="151" t="s">
        <v>45</v>
      </c>
      <c r="B6" s="151"/>
      <c r="C6" s="151"/>
      <c r="D6" s="151"/>
      <c r="E6" s="151"/>
      <c r="F6" s="151"/>
    </row>
    <row r="8" spans="1:12" ht="77.25" thickBot="1">
      <c r="A8" s="72" t="s">
        <v>0</v>
      </c>
      <c r="B8" s="72" t="s">
        <v>46</v>
      </c>
      <c r="C8" s="72" t="s">
        <v>47</v>
      </c>
      <c r="D8" s="72" t="s">
        <v>167</v>
      </c>
      <c r="E8" s="72" t="s">
        <v>168</v>
      </c>
      <c r="F8" s="72" t="s">
        <v>164</v>
      </c>
    </row>
    <row r="9" spans="1:12">
      <c r="A9" s="26" t="s">
        <v>48</v>
      </c>
      <c r="B9" s="27" t="s">
        <v>49</v>
      </c>
      <c r="C9" s="26" t="s">
        <v>50</v>
      </c>
      <c r="D9" s="28">
        <v>50</v>
      </c>
      <c r="E9" s="28">
        <v>50</v>
      </c>
      <c r="F9" s="28">
        <v>50</v>
      </c>
      <c r="H9" s="147"/>
      <c r="I9" s="147"/>
      <c r="J9" s="147"/>
      <c r="K9" s="147"/>
      <c r="L9" s="147"/>
    </row>
    <row r="10" spans="1:12" ht="63.75">
      <c r="A10" s="29" t="s">
        <v>51</v>
      </c>
      <c r="B10" s="30" t="s">
        <v>52</v>
      </c>
      <c r="C10" s="29" t="s">
        <v>50</v>
      </c>
      <c r="D10" s="31">
        <v>41.265833333333333</v>
      </c>
      <c r="E10" s="31">
        <v>41.870000000000005</v>
      </c>
      <c r="F10" s="31">
        <v>42.022166666666671</v>
      </c>
      <c r="H10" s="85"/>
    </row>
    <row r="11" spans="1:12" ht="15.75">
      <c r="A11" s="29" t="s">
        <v>53</v>
      </c>
      <c r="B11" s="30" t="s">
        <v>54</v>
      </c>
      <c r="C11" s="29" t="s">
        <v>55</v>
      </c>
      <c r="D11" s="31">
        <v>315.63036299999999</v>
      </c>
      <c r="E11" s="31">
        <v>288.04800000000006</v>
      </c>
      <c r="F11" s="31">
        <v>244.07999999999998</v>
      </c>
      <c r="H11" s="85"/>
    </row>
    <row r="12" spans="1:12" ht="18" customHeight="1">
      <c r="A12" s="29" t="s">
        <v>56</v>
      </c>
      <c r="B12" s="30" t="s">
        <v>57</v>
      </c>
      <c r="C12" s="29" t="s">
        <v>55</v>
      </c>
      <c r="D12" s="31">
        <v>274.75268299999999</v>
      </c>
      <c r="E12" s="31">
        <v>250.52172400000006</v>
      </c>
      <c r="F12" s="31">
        <v>207.78876600000001</v>
      </c>
      <c r="H12" s="85"/>
    </row>
    <row r="13" spans="1:12" ht="15.75">
      <c r="A13" s="29" t="s">
        <v>58</v>
      </c>
      <c r="B13" s="30" t="s">
        <v>59</v>
      </c>
      <c r="C13" s="29" t="s">
        <v>60</v>
      </c>
      <c r="D13" s="31">
        <v>520.53200000000004</v>
      </c>
      <c r="E13" s="31">
        <v>539.17536099999995</v>
      </c>
      <c r="F13" s="31">
        <v>460.96699999999998</v>
      </c>
      <c r="H13" s="85"/>
    </row>
    <row r="14" spans="1:12">
      <c r="A14" s="29" t="s">
        <v>61</v>
      </c>
      <c r="B14" s="30" t="s">
        <v>62</v>
      </c>
      <c r="C14" s="29" t="s">
        <v>60</v>
      </c>
      <c r="D14" s="31">
        <v>520.5200000000001</v>
      </c>
      <c r="E14" s="31">
        <v>539.15136099999995</v>
      </c>
      <c r="F14" s="31">
        <v>460.66499999999996</v>
      </c>
    </row>
    <row r="15" spans="1:12" ht="13.5" customHeight="1">
      <c r="A15" s="32" t="s">
        <v>63</v>
      </c>
      <c r="B15" s="33" t="s">
        <v>64</v>
      </c>
      <c r="C15" s="32" t="s">
        <v>65</v>
      </c>
      <c r="D15" s="34">
        <f>SUM(D16:D18)</f>
        <v>1194.5347919899991</v>
      </c>
      <c r="E15" s="34">
        <f t="shared" ref="E15" si="0">SUM(E16:E18)</f>
        <v>689.16854299723457</v>
      </c>
      <c r="F15" s="34">
        <f>SUM(F16:F18)</f>
        <v>816.6776118264587</v>
      </c>
    </row>
    <row r="16" spans="1:12">
      <c r="A16" s="29" t="s">
        <v>66</v>
      </c>
      <c r="B16" s="30" t="s">
        <v>67</v>
      </c>
      <c r="C16" s="29" t="s">
        <v>65</v>
      </c>
      <c r="D16" s="31">
        <v>318.65142740999994</v>
      </c>
      <c r="E16" s="31">
        <v>176.01326854512851</v>
      </c>
      <c r="F16" s="31">
        <v>175.16378354547555</v>
      </c>
    </row>
    <row r="17" spans="1:6" ht="16.5" customHeight="1">
      <c r="A17" s="29" t="s">
        <v>68</v>
      </c>
      <c r="B17" s="30" t="s">
        <v>69</v>
      </c>
      <c r="C17" s="29" t="s">
        <v>65</v>
      </c>
      <c r="D17" s="31">
        <v>400.8778956099992</v>
      </c>
      <c r="E17" s="31">
        <v>0</v>
      </c>
      <c r="F17" s="31">
        <v>0</v>
      </c>
    </row>
    <row r="18" spans="1:6" ht="24.75" customHeight="1">
      <c r="A18" s="29" t="s">
        <v>70</v>
      </c>
      <c r="B18" s="30" t="s">
        <v>71</v>
      </c>
      <c r="C18" s="29" t="s">
        <v>65</v>
      </c>
      <c r="D18" s="31">
        <v>475.00546896999998</v>
      </c>
      <c r="E18" s="31">
        <v>513.15527445210603</v>
      </c>
      <c r="F18" s="31">
        <v>641.51382828098315</v>
      </c>
    </row>
    <row r="19" spans="1:6">
      <c r="A19" s="29" t="s">
        <v>72</v>
      </c>
      <c r="B19" s="30" t="s">
        <v>73</v>
      </c>
      <c r="C19" s="29" t="s">
        <v>65</v>
      </c>
      <c r="D19" s="31">
        <v>242.77799999999999</v>
      </c>
      <c r="E19" s="31">
        <v>175.74345664838049</v>
      </c>
      <c r="F19" s="31">
        <v>174.92902940794539</v>
      </c>
    </row>
    <row r="20" spans="1:6" ht="25.5">
      <c r="A20" s="29"/>
      <c r="B20" s="30" t="s">
        <v>74</v>
      </c>
      <c r="C20" s="36" t="s">
        <v>75</v>
      </c>
      <c r="D20" s="38">
        <v>205.142</v>
      </c>
      <c r="E20" s="38">
        <v>194.2</v>
      </c>
      <c r="F20" s="38">
        <v>179.977</v>
      </c>
    </row>
    <row r="21" spans="1:6">
      <c r="A21" s="29" t="s">
        <v>76</v>
      </c>
      <c r="B21" s="30" t="s">
        <v>77</v>
      </c>
      <c r="C21" s="29" t="s">
        <v>65</v>
      </c>
      <c r="D21" s="84">
        <v>403.67</v>
      </c>
      <c r="E21" s="31">
        <v>319.04030159661215</v>
      </c>
      <c r="F21" s="31">
        <v>381.42364040041571</v>
      </c>
    </row>
    <row r="22" spans="1:6" ht="25.5">
      <c r="A22" s="29"/>
      <c r="B22" s="30" t="s">
        <v>78</v>
      </c>
      <c r="C22" s="36" t="s">
        <v>79</v>
      </c>
      <c r="D22" s="38">
        <v>184.51900000000001</v>
      </c>
      <c r="E22" s="38">
        <v>174.6</v>
      </c>
      <c r="F22" s="38">
        <v>174.47200000000001</v>
      </c>
    </row>
    <row r="23" spans="1:6" ht="51">
      <c r="A23" s="29"/>
      <c r="B23" s="30" t="s">
        <v>80</v>
      </c>
      <c r="C23" s="36"/>
      <c r="D23" s="40" t="s">
        <v>138</v>
      </c>
      <c r="E23" s="40" t="s">
        <v>166</v>
      </c>
      <c r="F23" s="39" t="s">
        <v>6</v>
      </c>
    </row>
    <row r="24" spans="1:6">
      <c r="A24" s="32" t="s">
        <v>81</v>
      </c>
      <c r="B24" s="33" t="s">
        <v>82</v>
      </c>
      <c r="C24" s="32" t="s">
        <v>65</v>
      </c>
      <c r="D24" s="34">
        <v>102.423</v>
      </c>
      <c r="E24" s="41" t="s">
        <v>6</v>
      </c>
      <c r="F24" s="41" t="s">
        <v>6</v>
      </c>
    </row>
    <row r="25" spans="1:6" ht="38.25">
      <c r="A25" s="32" t="s">
        <v>83</v>
      </c>
      <c r="B25" s="33" t="s">
        <v>84</v>
      </c>
      <c r="C25" s="29"/>
      <c r="D25" s="41"/>
      <c r="E25" s="41"/>
      <c r="F25" s="41"/>
    </row>
    <row r="26" spans="1:6">
      <c r="A26" s="29" t="s">
        <v>85</v>
      </c>
      <c r="B26" s="30" t="s">
        <v>86</v>
      </c>
      <c r="C26" s="29" t="s">
        <v>87</v>
      </c>
      <c r="D26" s="42">
        <v>119.1</v>
      </c>
      <c r="E26" s="41" t="s">
        <v>6</v>
      </c>
      <c r="F26" s="41" t="s">
        <v>6</v>
      </c>
    </row>
    <row r="27" spans="1:6" ht="25.5">
      <c r="A27" s="29" t="s">
        <v>88</v>
      </c>
      <c r="B27" s="30" t="s">
        <v>89</v>
      </c>
      <c r="C27" s="29" t="s">
        <v>90</v>
      </c>
      <c r="D27" s="31">
        <v>46.886313322138264</v>
      </c>
      <c r="E27" s="41" t="s">
        <v>6</v>
      </c>
      <c r="F27" s="41" t="s">
        <v>6</v>
      </c>
    </row>
    <row r="28" spans="1:6" ht="89.25">
      <c r="A28" s="29" t="s">
        <v>91</v>
      </c>
      <c r="B28" s="30" t="s">
        <v>92</v>
      </c>
      <c r="C28" s="29"/>
      <c r="D28" s="66" t="s">
        <v>135</v>
      </c>
      <c r="E28" s="40" t="s">
        <v>142</v>
      </c>
      <c r="F28" s="40" t="s">
        <v>142</v>
      </c>
    </row>
    <row r="29" spans="1:6">
      <c r="A29" s="32" t="s">
        <v>93</v>
      </c>
      <c r="B29" s="33" t="s">
        <v>94</v>
      </c>
      <c r="C29" s="32" t="s">
        <v>65</v>
      </c>
      <c r="D29" s="34">
        <f>SUM(D30:D32)</f>
        <v>967.35899999999992</v>
      </c>
      <c r="E29" s="34">
        <f t="shared" ref="E29:F29" si="1">SUM(E30:E32)</f>
        <v>676.79018577242664</v>
      </c>
      <c r="F29" s="34">
        <f t="shared" si="1"/>
        <v>796.57484244147884</v>
      </c>
    </row>
    <row r="30" spans="1:6">
      <c r="A30" s="43" t="s">
        <v>95</v>
      </c>
      <c r="B30" s="44" t="s">
        <v>96</v>
      </c>
      <c r="C30" s="29" t="s">
        <v>65</v>
      </c>
      <c r="D30" s="31">
        <v>243.08199999999999</v>
      </c>
      <c r="E30" s="31">
        <v>176.01326854512851</v>
      </c>
      <c r="F30" s="31">
        <v>175.16378354547555</v>
      </c>
    </row>
    <row r="31" spans="1:6">
      <c r="A31" s="43" t="s">
        <v>97</v>
      </c>
      <c r="B31" s="30" t="s">
        <v>98</v>
      </c>
      <c r="C31" s="29" t="s">
        <v>65</v>
      </c>
      <c r="D31" s="31">
        <v>127.443</v>
      </c>
      <c r="E31" s="31">
        <v>0</v>
      </c>
      <c r="F31" s="31">
        <v>0</v>
      </c>
    </row>
    <row r="32" spans="1:6" ht="25.5">
      <c r="A32" s="43" t="s">
        <v>99</v>
      </c>
      <c r="B32" s="30" t="s">
        <v>100</v>
      </c>
      <c r="C32" s="29" t="s">
        <v>65</v>
      </c>
      <c r="D32" s="31">
        <v>596.83399999999995</v>
      </c>
      <c r="E32" s="31">
        <v>500.7769172272981</v>
      </c>
      <c r="F32" s="31">
        <v>621.41105889600328</v>
      </c>
    </row>
    <row r="33" spans="1:6" ht="25.5">
      <c r="A33" s="45" t="s">
        <v>101</v>
      </c>
      <c r="B33" s="33" t="s">
        <v>102</v>
      </c>
      <c r="C33" s="32" t="s">
        <v>65</v>
      </c>
      <c r="D33" s="41" t="s">
        <v>6</v>
      </c>
      <c r="E33" s="41" t="s">
        <v>6</v>
      </c>
      <c r="F33" s="41" t="s">
        <v>6</v>
      </c>
    </row>
    <row r="34" spans="1:6">
      <c r="A34" s="43" t="s">
        <v>103</v>
      </c>
      <c r="B34" s="46" t="s">
        <v>104</v>
      </c>
      <c r="C34" s="29" t="s">
        <v>65</v>
      </c>
      <c r="D34" s="41" t="s">
        <v>6</v>
      </c>
      <c r="E34" s="41" t="s">
        <v>6</v>
      </c>
      <c r="F34" s="41" t="s">
        <v>6</v>
      </c>
    </row>
    <row r="35" spans="1:6">
      <c r="A35" s="43" t="s">
        <v>105</v>
      </c>
      <c r="B35" s="46" t="s">
        <v>106</v>
      </c>
      <c r="C35" s="29" t="s">
        <v>65</v>
      </c>
      <c r="D35" s="41" t="s">
        <v>6</v>
      </c>
      <c r="E35" s="41" t="s">
        <v>6</v>
      </c>
      <c r="F35" s="41" t="s">
        <v>6</v>
      </c>
    </row>
    <row r="36" spans="1:6" ht="25.5">
      <c r="A36" s="32" t="s">
        <v>107</v>
      </c>
      <c r="B36" s="33" t="s">
        <v>108</v>
      </c>
      <c r="C36" s="32" t="s">
        <v>65</v>
      </c>
      <c r="D36" s="34">
        <f>SUM(D37:D39)</f>
        <v>43.046903523727202</v>
      </c>
      <c r="E36" s="34">
        <f t="shared" ref="E36:F36" si="2">SUM(E37:E39)</f>
        <v>12.378357224807894</v>
      </c>
      <c r="F36" s="34">
        <f t="shared" si="2"/>
        <v>20.102769384979897</v>
      </c>
    </row>
    <row r="37" spans="1:6">
      <c r="A37" s="29" t="s">
        <v>109</v>
      </c>
      <c r="B37" s="44" t="s">
        <v>96</v>
      </c>
      <c r="C37" s="29" t="s">
        <v>65</v>
      </c>
      <c r="D37" s="31" t="s">
        <v>6</v>
      </c>
      <c r="E37" s="31" t="s">
        <v>6</v>
      </c>
      <c r="F37" s="31" t="s">
        <v>6</v>
      </c>
    </row>
    <row r="38" spans="1:6">
      <c r="A38" s="29" t="s">
        <v>110</v>
      </c>
      <c r="B38" s="30" t="s">
        <v>98</v>
      </c>
      <c r="C38" s="29" t="s">
        <v>65</v>
      </c>
      <c r="D38" s="31">
        <v>39.676641907310255</v>
      </c>
      <c r="E38" s="31" t="s">
        <v>6</v>
      </c>
      <c r="F38" s="31" t="s">
        <v>6</v>
      </c>
    </row>
    <row r="39" spans="1:6" ht="25.5">
      <c r="A39" s="29" t="s">
        <v>111</v>
      </c>
      <c r="B39" s="30" t="s">
        <v>100</v>
      </c>
      <c r="C39" s="29" t="s">
        <v>65</v>
      </c>
      <c r="D39" s="31">
        <v>3.3702616164169474</v>
      </c>
      <c r="E39" s="31">
        <v>12.378357224807894</v>
      </c>
      <c r="F39" s="31">
        <v>20.102769384979897</v>
      </c>
    </row>
    <row r="40" spans="1:6" ht="25.5">
      <c r="A40" s="32" t="s">
        <v>112</v>
      </c>
      <c r="B40" s="33" t="s">
        <v>113</v>
      </c>
      <c r="C40" s="32" t="s">
        <v>65</v>
      </c>
      <c r="D40" s="41" t="s">
        <v>6</v>
      </c>
      <c r="E40" s="41" t="s">
        <v>6</v>
      </c>
      <c r="F40" s="41" t="s">
        <v>6</v>
      </c>
    </row>
    <row r="41" spans="1:6">
      <c r="A41" s="29" t="s">
        <v>114</v>
      </c>
      <c r="B41" s="44" t="s">
        <v>96</v>
      </c>
      <c r="C41" s="29" t="s">
        <v>65</v>
      </c>
      <c r="D41" s="41" t="s">
        <v>6</v>
      </c>
      <c r="E41" s="41" t="s">
        <v>6</v>
      </c>
      <c r="F41" s="41" t="s">
        <v>6</v>
      </c>
    </row>
    <row r="42" spans="1:6">
      <c r="A42" s="29" t="s">
        <v>115</v>
      </c>
      <c r="B42" s="30" t="s">
        <v>98</v>
      </c>
      <c r="C42" s="29" t="s">
        <v>65</v>
      </c>
      <c r="D42" s="41" t="s">
        <v>6</v>
      </c>
      <c r="E42" s="41" t="s">
        <v>6</v>
      </c>
      <c r="F42" s="41" t="s">
        <v>6</v>
      </c>
    </row>
    <row r="43" spans="1:6" ht="25.5">
      <c r="A43" s="29" t="s">
        <v>116</v>
      </c>
      <c r="B43" s="30" t="s">
        <v>100</v>
      </c>
      <c r="C43" s="29" t="s">
        <v>65</v>
      </c>
      <c r="D43" s="41" t="s">
        <v>6</v>
      </c>
      <c r="E43" s="41" t="s">
        <v>6</v>
      </c>
      <c r="F43" s="41" t="s">
        <v>6</v>
      </c>
    </row>
    <row r="44" spans="1:6">
      <c r="A44" s="32" t="s">
        <v>117</v>
      </c>
      <c r="B44" s="33" t="s">
        <v>118</v>
      </c>
      <c r="C44" s="32" t="s">
        <v>65</v>
      </c>
      <c r="D44" s="34">
        <f>D15-D29-D36</f>
        <v>184.128888466272</v>
      </c>
      <c r="E44" s="34">
        <f t="shared" ref="E44:F44" si="3">E15-E29-E36</f>
        <v>3.3750779948604759E-14</v>
      </c>
      <c r="F44" s="34">
        <f t="shared" si="3"/>
        <v>-3.1974423109204508E-14</v>
      </c>
    </row>
    <row r="45" spans="1:6" ht="38.25">
      <c r="A45" s="48" t="s">
        <v>119</v>
      </c>
      <c r="B45" s="33" t="s">
        <v>120</v>
      </c>
      <c r="C45" s="49" t="s">
        <v>121</v>
      </c>
      <c r="D45" s="55">
        <f>D44/D15*100</f>
        <v>15.414275892251581</v>
      </c>
      <c r="E45" s="55">
        <f t="shared" ref="E45:F45" si="4">E44/E15*100</f>
        <v>4.8973187025949602E-15</v>
      </c>
      <c r="F45" s="55">
        <f t="shared" si="4"/>
        <v>-3.9151830105511662E-15</v>
      </c>
    </row>
    <row r="46" spans="1:6" ht="74.25" customHeight="1">
      <c r="A46" s="153" t="s">
        <v>122</v>
      </c>
      <c r="B46" s="155" t="s">
        <v>123</v>
      </c>
      <c r="C46" s="156"/>
      <c r="D46" s="152" t="s">
        <v>139</v>
      </c>
      <c r="E46" s="152"/>
      <c r="F46" s="152"/>
    </row>
    <row r="47" spans="1:6" ht="22.5" customHeight="1">
      <c r="A47" s="154"/>
      <c r="B47" s="155"/>
      <c r="C47" s="156"/>
      <c r="D47" s="157" t="s">
        <v>140</v>
      </c>
      <c r="E47" s="152"/>
      <c r="F47" s="152"/>
    </row>
    <row r="48" spans="1:6">
      <c r="A48" s="51"/>
      <c r="B48" s="52"/>
    </row>
    <row r="49" spans="1:6" ht="17.25" customHeight="1">
      <c r="A49" s="51"/>
      <c r="B49" s="52" t="s">
        <v>124</v>
      </c>
    </row>
    <row r="50" spans="1:6" ht="30" customHeight="1">
      <c r="A50" s="53" t="s">
        <v>125</v>
      </c>
      <c r="B50" s="150" t="s">
        <v>126</v>
      </c>
      <c r="C50" s="150"/>
      <c r="D50" s="150"/>
      <c r="E50" s="150"/>
      <c r="F50" s="150"/>
    </row>
    <row r="51" spans="1:6" ht="27.75" customHeight="1">
      <c r="A51" s="53"/>
      <c r="B51" s="150"/>
      <c r="C51" s="150"/>
      <c r="D51" s="150"/>
      <c r="E51" s="150"/>
      <c r="F51" s="150"/>
    </row>
    <row r="52" spans="1:6">
      <c r="A52" s="51"/>
      <c r="B52" s="51"/>
    </row>
  </sheetData>
  <mergeCells count="13">
    <mergeCell ref="H9:L9"/>
    <mergeCell ref="B50:F50"/>
    <mergeCell ref="B51:F51"/>
    <mergeCell ref="D1:F1"/>
    <mergeCell ref="D2:F2"/>
    <mergeCell ref="A4:F4"/>
    <mergeCell ref="A5:F5"/>
    <mergeCell ref="A6:F6"/>
    <mergeCell ref="D46:F46"/>
    <mergeCell ref="B46:B47"/>
    <mergeCell ref="C46:C47"/>
    <mergeCell ref="D47:F47"/>
    <mergeCell ref="A46:A47"/>
  </mergeCells>
  <hyperlinks>
    <hyperlink ref="D47" r:id="rId1"/>
  </hyperlinks>
  <printOptions horizontalCentered="1"/>
  <pageMargins left="0.70866141732283472" right="0.51181102362204722" top="0.74803149606299213" bottom="0.74803149606299213" header="0.31496062992125984" footer="0.31496062992125984"/>
  <pageSetup paperSize="9" scale="59" orientation="portrait"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"/>
  <sheetViews>
    <sheetView topLeftCell="A31" workbookViewId="0">
      <selection activeCell="D38" sqref="D38:F39"/>
    </sheetView>
  </sheetViews>
  <sheetFormatPr defaultRowHeight="15"/>
  <cols>
    <col min="1" max="1" width="5.85546875" customWidth="1"/>
    <col min="2" max="2" width="38.85546875" customWidth="1"/>
    <col min="4" max="4" width="16.5703125" customWidth="1"/>
    <col min="5" max="5" width="14" customWidth="1"/>
    <col min="6" max="6" width="15.42578125" customWidth="1"/>
  </cols>
  <sheetData>
    <row r="1" spans="1:12">
      <c r="D1" s="148" t="s">
        <v>44</v>
      </c>
      <c r="E1" s="148"/>
      <c r="F1" s="148"/>
    </row>
    <row r="2" spans="1:12" ht="42.75" customHeight="1">
      <c r="A2" s="23"/>
      <c r="B2" s="23"/>
      <c r="C2" s="23"/>
      <c r="D2" s="149" t="s">
        <v>160</v>
      </c>
      <c r="E2" s="149"/>
      <c r="F2" s="149"/>
    </row>
    <row r="3" spans="1:12" ht="15" customHeight="1">
      <c r="A3" s="23"/>
      <c r="B3" s="23"/>
      <c r="C3" s="23"/>
      <c r="D3" s="11"/>
      <c r="E3" s="11"/>
      <c r="F3" s="11"/>
    </row>
    <row r="4" spans="1:12" ht="16.5" customHeight="1">
      <c r="A4" s="125" t="s">
        <v>161</v>
      </c>
      <c r="B4" s="125"/>
      <c r="C4" s="125"/>
      <c r="D4" s="125"/>
      <c r="E4" s="125"/>
      <c r="F4" s="125"/>
    </row>
    <row r="5" spans="1:12" ht="17.25" customHeight="1">
      <c r="A5" s="125" t="s">
        <v>131</v>
      </c>
      <c r="B5" s="125"/>
      <c r="C5" s="125"/>
      <c r="D5" s="125"/>
      <c r="E5" s="125"/>
      <c r="F5" s="125"/>
    </row>
    <row r="6" spans="1:12" ht="17.25" customHeight="1">
      <c r="A6" s="151" t="s">
        <v>45</v>
      </c>
      <c r="B6" s="151"/>
      <c r="C6" s="151"/>
      <c r="D6" s="151"/>
      <c r="E6" s="151"/>
      <c r="F6" s="151"/>
    </row>
    <row r="8" spans="1:12" ht="77.25" thickBot="1">
      <c r="A8" s="72" t="s">
        <v>0</v>
      </c>
      <c r="B8" s="72" t="s">
        <v>46</v>
      </c>
      <c r="C8" s="72" t="s">
        <v>47</v>
      </c>
      <c r="D8" s="72" t="s">
        <v>167</v>
      </c>
      <c r="E8" s="72" t="s">
        <v>168</v>
      </c>
      <c r="F8" s="72" t="s">
        <v>164</v>
      </c>
    </row>
    <row r="9" spans="1:12">
      <c r="A9" s="26" t="s">
        <v>48</v>
      </c>
      <c r="B9" s="27" t="s">
        <v>49</v>
      </c>
      <c r="C9" s="26" t="s">
        <v>50</v>
      </c>
      <c r="D9" s="28">
        <v>180</v>
      </c>
      <c r="E9" s="28">
        <v>180</v>
      </c>
      <c r="F9" s="28">
        <v>180</v>
      </c>
      <c r="H9" s="147"/>
      <c r="I9" s="147"/>
      <c r="J9" s="147"/>
      <c r="K9" s="147"/>
      <c r="L9" s="147"/>
    </row>
    <row r="10" spans="1:12" ht="63.75">
      <c r="A10" s="29" t="s">
        <v>51</v>
      </c>
      <c r="B10" s="30" t="s">
        <v>52</v>
      </c>
      <c r="C10" s="29" t="s">
        <v>50</v>
      </c>
      <c r="D10" s="31">
        <v>168.89433333333332</v>
      </c>
      <c r="E10" s="31">
        <v>169.05416666666667</v>
      </c>
      <c r="F10" s="31">
        <v>164.89324999999999</v>
      </c>
      <c r="H10" s="85"/>
    </row>
    <row r="11" spans="1:12" ht="15.75">
      <c r="A11" s="29" t="s">
        <v>53</v>
      </c>
      <c r="B11" s="30" t="s">
        <v>54</v>
      </c>
      <c r="C11" s="29" t="s">
        <v>55</v>
      </c>
      <c r="D11" s="31">
        <v>881.30850199999998</v>
      </c>
      <c r="E11" s="31">
        <v>934.62</v>
      </c>
      <c r="F11" s="31">
        <v>705.56399999999985</v>
      </c>
      <c r="H11" s="85"/>
    </row>
    <row r="12" spans="1:12" ht="15.75">
      <c r="A12" s="29" t="s">
        <v>56</v>
      </c>
      <c r="B12" s="30" t="s">
        <v>57</v>
      </c>
      <c r="C12" s="29" t="s">
        <v>55</v>
      </c>
      <c r="D12" s="31">
        <v>786.82740200000001</v>
      </c>
      <c r="E12" s="31">
        <v>848.93</v>
      </c>
      <c r="F12" s="31">
        <v>579.96065899999996</v>
      </c>
      <c r="H12" s="85"/>
    </row>
    <row r="13" spans="1:12" ht="15.75">
      <c r="A13" s="29" t="s">
        <v>58</v>
      </c>
      <c r="B13" s="30" t="s">
        <v>59</v>
      </c>
      <c r="C13" s="29" t="s">
        <v>60</v>
      </c>
      <c r="D13" s="31">
        <v>385.767</v>
      </c>
      <c r="E13" s="31">
        <v>450.36</v>
      </c>
      <c r="F13" s="31">
        <v>850.61740700000007</v>
      </c>
      <c r="H13" s="85"/>
    </row>
    <row r="14" spans="1:12">
      <c r="A14" s="29" t="s">
        <v>61</v>
      </c>
      <c r="B14" s="30" t="s">
        <v>62</v>
      </c>
      <c r="C14" s="29" t="s">
        <v>60</v>
      </c>
      <c r="D14" s="31">
        <v>385.767</v>
      </c>
      <c r="E14" s="31">
        <v>450.36</v>
      </c>
      <c r="F14" s="31">
        <v>843.77840700000002</v>
      </c>
    </row>
    <row r="15" spans="1:12" ht="21" customHeight="1">
      <c r="A15" s="32" t="s">
        <v>63</v>
      </c>
      <c r="B15" s="33" t="s">
        <v>64</v>
      </c>
      <c r="C15" s="32" t="s">
        <v>65</v>
      </c>
      <c r="D15" s="34">
        <f>SUM(D16:D18)</f>
        <v>2881.9671793299931</v>
      </c>
      <c r="E15" s="34">
        <f t="shared" ref="E15:F15" si="0">SUM(E16:E18)</f>
        <v>1185.7397729532499</v>
      </c>
      <c r="F15" s="34">
        <f t="shared" si="0"/>
        <v>1830.5014502812087</v>
      </c>
    </row>
    <row r="16" spans="1:12">
      <c r="A16" s="29" t="s">
        <v>66</v>
      </c>
      <c r="B16" s="30" t="s">
        <v>67</v>
      </c>
      <c r="C16" s="29" t="s">
        <v>65</v>
      </c>
      <c r="D16" s="31">
        <v>934.5630531999999</v>
      </c>
      <c r="E16" s="31">
        <v>757.11366674576891</v>
      </c>
      <c r="F16" s="31">
        <v>646.72293865887275</v>
      </c>
    </row>
    <row r="17" spans="1:6" ht="16.5" customHeight="1">
      <c r="A17" s="29" t="s">
        <v>68</v>
      </c>
      <c r="B17" s="30" t="s">
        <v>69</v>
      </c>
      <c r="C17" s="29" t="s">
        <v>65</v>
      </c>
      <c r="D17" s="31">
        <v>1595.4028404899932</v>
      </c>
      <c r="E17" s="31">
        <v>0</v>
      </c>
      <c r="F17" s="31">
        <v>0</v>
      </c>
    </row>
    <row r="18" spans="1:6" ht="25.5">
      <c r="A18" s="29" t="s">
        <v>70</v>
      </c>
      <c r="B18" s="30" t="s">
        <v>71</v>
      </c>
      <c r="C18" s="29" t="s">
        <v>65</v>
      </c>
      <c r="D18" s="31">
        <v>352.00128563999994</v>
      </c>
      <c r="E18" s="31">
        <v>428.62610620748103</v>
      </c>
      <c r="F18" s="31">
        <v>1183.7785116223358</v>
      </c>
    </row>
    <row r="19" spans="1:6">
      <c r="A19" s="29" t="s">
        <v>72</v>
      </c>
      <c r="B19" s="30" t="s">
        <v>73</v>
      </c>
      <c r="C19" s="29" t="s">
        <v>65</v>
      </c>
      <c r="D19" s="31">
        <v>758.81899999999996</v>
      </c>
      <c r="E19" s="31">
        <v>756.19936913576896</v>
      </c>
      <c r="F19" s="31">
        <v>646.06771476527229</v>
      </c>
    </row>
    <row r="20" spans="1:6" ht="25.5">
      <c r="A20" s="29"/>
      <c r="B20" s="30" t="s">
        <v>74</v>
      </c>
      <c r="C20" s="36" t="s">
        <v>75</v>
      </c>
      <c r="D20" s="38">
        <v>226.69499999999999</v>
      </c>
      <c r="E20" s="38">
        <v>217.3</v>
      </c>
      <c r="F20" s="38">
        <v>231.03399999999999</v>
      </c>
    </row>
    <row r="21" spans="1:6">
      <c r="A21" s="29" t="s">
        <v>76</v>
      </c>
      <c r="B21" s="30" t="s">
        <v>77</v>
      </c>
      <c r="C21" s="29" t="s">
        <v>65</v>
      </c>
      <c r="D21" s="31">
        <v>259.702</v>
      </c>
      <c r="E21" s="31">
        <v>292.41098572165441</v>
      </c>
      <c r="F21" s="31">
        <v>620.38332651987696</v>
      </c>
    </row>
    <row r="22" spans="1:6" ht="25.5">
      <c r="A22" s="29"/>
      <c r="B22" s="30" t="s">
        <v>78</v>
      </c>
      <c r="C22" s="36" t="s">
        <v>79</v>
      </c>
      <c r="D22" s="38">
        <v>159.99600000000001</v>
      </c>
      <c r="E22" s="38">
        <v>159.4</v>
      </c>
      <c r="F22" s="38">
        <v>174.53100000000001</v>
      </c>
    </row>
    <row r="23" spans="1:6" ht="51">
      <c r="A23" s="29"/>
      <c r="B23" s="30" t="s">
        <v>80</v>
      </c>
      <c r="C23" s="36"/>
      <c r="D23" s="40" t="s">
        <v>138</v>
      </c>
      <c r="E23" s="40" t="s">
        <v>166</v>
      </c>
      <c r="F23" s="39" t="s">
        <v>6</v>
      </c>
    </row>
    <row r="24" spans="1:6">
      <c r="A24" s="32" t="s">
        <v>81</v>
      </c>
      <c r="B24" s="33" t="s">
        <v>82</v>
      </c>
      <c r="C24" s="32" t="s">
        <v>65</v>
      </c>
      <c r="D24" s="34">
        <v>930.61599999999999</v>
      </c>
      <c r="E24" s="41" t="s">
        <v>6</v>
      </c>
      <c r="F24" s="41" t="s">
        <v>6</v>
      </c>
    </row>
    <row r="25" spans="1:6" ht="38.25">
      <c r="A25" s="32" t="s">
        <v>83</v>
      </c>
      <c r="B25" s="33" t="s">
        <v>84</v>
      </c>
      <c r="C25" s="29"/>
      <c r="D25" s="41"/>
      <c r="E25" s="41"/>
      <c r="F25" s="41"/>
    </row>
    <row r="26" spans="1:6">
      <c r="A26" s="29" t="s">
        <v>85</v>
      </c>
      <c r="B26" s="30" t="s">
        <v>86</v>
      </c>
      <c r="C26" s="29" t="s">
        <v>87</v>
      </c>
      <c r="D26" s="42">
        <v>161.44999999999999</v>
      </c>
      <c r="E26" s="41" t="s">
        <v>6</v>
      </c>
      <c r="F26" s="41" t="s">
        <v>6</v>
      </c>
    </row>
    <row r="27" spans="1:6" ht="25.5">
      <c r="A27" s="29" t="s">
        <v>88</v>
      </c>
      <c r="B27" s="30" t="s">
        <v>89</v>
      </c>
      <c r="C27" s="29" t="s">
        <v>90</v>
      </c>
      <c r="D27" s="31">
        <v>52.285527511097349</v>
      </c>
      <c r="E27" s="41" t="s">
        <v>6</v>
      </c>
      <c r="F27" s="41" t="s">
        <v>6</v>
      </c>
    </row>
    <row r="28" spans="1:6" ht="89.25">
      <c r="A28" s="29" t="s">
        <v>91</v>
      </c>
      <c r="B28" s="30" t="s">
        <v>92</v>
      </c>
      <c r="C28" s="29"/>
      <c r="D28" s="66" t="s">
        <v>135</v>
      </c>
      <c r="E28" s="40" t="s">
        <v>142</v>
      </c>
      <c r="F28" s="40" t="s">
        <v>142</v>
      </c>
    </row>
    <row r="29" spans="1:6">
      <c r="A29" s="32" t="s">
        <v>93</v>
      </c>
      <c r="B29" s="33" t="s">
        <v>94</v>
      </c>
      <c r="C29" s="32" t="s">
        <v>65</v>
      </c>
      <c r="D29" s="34">
        <f>SUM(D30:D32)</f>
        <v>2540.8809999999999</v>
      </c>
      <c r="E29" s="34">
        <f t="shared" ref="E29:F29" si="1">SUM(E30:E32)</f>
        <v>1175.4004325573444</v>
      </c>
      <c r="F29" s="34">
        <f t="shared" si="1"/>
        <v>1793.4060279022301</v>
      </c>
    </row>
    <row r="30" spans="1:6">
      <c r="A30" s="43" t="s">
        <v>95</v>
      </c>
      <c r="B30" s="44" t="s">
        <v>96</v>
      </c>
      <c r="C30" s="29" t="s">
        <v>65</v>
      </c>
      <c r="D30" s="31">
        <v>759.68299999999999</v>
      </c>
      <c r="E30" s="31">
        <v>757.11366674576891</v>
      </c>
      <c r="F30" s="31">
        <v>646.72293865887275</v>
      </c>
    </row>
    <row r="31" spans="1:6">
      <c r="A31" s="43" t="s">
        <v>97</v>
      </c>
      <c r="B31" s="30" t="s">
        <v>98</v>
      </c>
      <c r="C31" s="29" t="s">
        <v>65</v>
      </c>
      <c r="D31" s="31">
        <v>1395.165</v>
      </c>
      <c r="E31" s="31">
        <v>0</v>
      </c>
      <c r="F31" s="31">
        <v>0</v>
      </c>
    </row>
    <row r="32" spans="1:6" ht="25.5">
      <c r="A32" s="43" t="s">
        <v>99</v>
      </c>
      <c r="B32" s="30" t="s">
        <v>100</v>
      </c>
      <c r="C32" s="29" t="s">
        <v>65</v>
      </c>
      <c r="D32" s="31">
        <v>386.03300000000002</v>
      </c>
      <c r="E32" s="31">
        <v>418.28676581157549</v>
      </c>
      <c r="F32" s="31">
        <v>1146.6830892433572</v>
      </c>
    </row>
    <row r="33" spans="1:6" ht="25.5">
      <c r="A33" s="45" t="s">
        <v>101</v>
      </c>
      <c r="B33" s="33" t="s">
        <v>102</v>
      </c>
      <c r="C33" s="32" t="s">
        <v>65</v>
      </c>
      <c r="D33" s="41" t="s">
        <v>6</v>
      </c>
      <c r="E33" s="41" t="s">
        <v>6</v>
      </c>
      <c r="F33" s="41" t="s">
        <v>6</v>
      </c>
    </row>
    <row r="34" spans="1:6">
      <c r="A34" s="43" t="s">
        <v>103</v>
      </c>
      <c r="B34" s="46" t="s">
        <v>104</v>
      </c>
      <c r="C34" s="29" t="s">
        <v>65</v>
      </c>
      <c r="D34" s="41" t="s">
        <v>6</v>
      </c>
      <c r="E34" s="41" t="s">
        <v>6</v>
      </c>
      <c r="F34" s="41" t="s">
        <v>6</v>
      </c>
    </row>
    <row r="35" spans="1:6">
      <c r="A35" s="43" t="s">
        <v>105</v>
      </c>
      <c r="B35" s="46" t="s">
        <v>106</v>
      </c>
      <c r="C35" s="29" t="s">
        <v>65</v>
      </c>
      <c r="D35" s="41" t="s">
        <v>6</v>
      </c>
      <c r="E35" s="41" t="s">
        <v>6</v>
      </c>
      <c r="F35" s="41" t="s">
        <v>6</v>
      </c>
    </row>
    <row r="36" spans="1:6" ht="25.5">
      <c r="A36" s="32" t="s">
        <v>107</v>
      </c>
      <c r="B36" s="33" t="s">
        <v>108</v>
      </c>
      <c r="C36" s="32" t="s">
        <v>65</v>
      </c>
      <c r="D36" s="34">
        <f>SUM(D37:D39)</f>
        <v>128.12475797477691</v>
      </c>
      <c r="E36" s="34">
        <f t="shared" ref="E36:F36" si="2">SUM(E37:E39)</f>
        <v>10.339340395905531</v>
      </c>
      <c r="F36" s="34">
        <f t="shared" si="2"/>
        <v>37.095422378978512</v>
      </c>
    </row>
    <row r="37" spans="1:6">
      <c r="A37" s="29" t="s">
        <v>109</v>
      </c>
      <c r="B37" s="44" t="s">
        <v>96</v>
      </c>
      <c r="C37" s="29" t="s">
        <v>65</v>
      </c>
      <c r="D37" s="31" t="s">
        <v>6</v>
      </c>
      <c r="E37" s="31" t="s">
        <v>6</v>
      </c>
      <c r="F37" s="31" t="s">
        <v>6</v>
      </c>
    </row>
    <row r="38" spans="1:6">
      <c r="A38" s="29" t="s">
        <v>110</v>
      </c>
      <c r="B38" s="30" t="s">
        <v>98</v>
      </c>
      <c r="C38" s="29" t="s">
        <v>65</v>
      </c>
      <c r="D38" s="31">
        <v>124.07363542575048</v>
      </c>
      <c r="E38" s="31" t="s">
        <v>6</v>
      </c>
      <c r="F38" s="31" t="s">
        <v>6</v>
      </c>
    </row>
    <row r="39" spans="1:6" ht="25.5">
      <c r="A39" s="29" t="s">
        <v>111</v>
      </c>
      <c r="B39" s="30" t="s">
        <v>100</v>
      </c>
      <c r="C39" s="29" t="s">
        <v>65</v>
      </c>
      <c r="D39" s="31">
        <v>4.0511225490264327</v>
      </c>
      <c r="E39" s="31">
        <v>10.339340395905531</v>
      </c>
      <c r="F39" s="31">
        <v>37.095422378978512</v>
      </c>
    </row>
    <row r="40" spans="1:6" ht="25.5">
      <c r="A40" s="32" t="s">
        <v>112</v>
      </c>
      <c r="B40" s="33" t="s">
        <v>113</v>
      </c>
      <c r="C40" s="32" t="s">
        <v>65</v>
      </c>
      <c r="D40" s="41" t="s">
        <v>6</v>
      </c>
      <c r="E40" s="41" t="s">
        <v>6</v>
      </c>
      <c r="F40" s="41" t="s">
        <v>6</v>
      </c>
    </row>
    <row r="41" spans="1:6">
      <c r="A41" s="29" t="s">
        <v>114</v>
      </c>
      <c r="B41" s="44" t="s">
        <v>96</v>
      </c>
      <c r="C41" s="29" t="s">
        <v>65</v>
      </c>
      <c r="D41" s="41" t="s">
        <v>6</v>
      </c>
      <c r="E41" s="41" t="s">
        <v>6</v>
      </c>
      <c r="F41" s="41" t="s">
        <v>6</v>
      </c>
    </row>
    <row r="42" spans="1:6">
      <c r="A42" s="29" t="s">
        <v>115</v>
      </c>
      <c r="B42" s="30" t="s">
        <v>98</v>
      </c>
      <c r="C42" s="29" t="s">
        <v>65</v>
      </c>
      <c r="D42" s="41" t="s">
        <v>6</v>
      </c>
      <c r="E42" s="41" t="s">
        <v>6</v>
      </c>
      <c r="F42" s="41" t="s">
        <v>6</v>
      </c>
    </row>
    <row r="43" spans="1:6" ht="25.5">
      <c r="A43" s="29" t="s">
        <v>116</v>
      </c>
      <c r="B43" s="30" t="s">
        <v>100</v>
      </c>
      <c r="C43" s="29" t="s">
        <v>65</v>
      </c>
      <c r="D43" s="41" t="s">
        <v>6</v>
      </c>
      <c r="E43" s="41" t="s">
        <v>6</v>
      </c>
      <c r="F43" s="41" t="s">
        <v>6</v>
      </c>
    </row>
    <row r="44" spans="1:6">
      <c r="A44" s="32" t="s">
        <v>117</v>
      </c>
      <c r="B44" s="33" t="s">
        <v>118</v>
      </c>
      <c r="C44" s="32" t="s">
        <v>65</v>
      </c>
      <c r="D44" s="34">
        <f t="shared" ref="D44:E44" si="3">D15-D29-D36</f>
        <v>212.96142135521632</v>
      </c>
      <c r="E44" s="34">
        <f t="shared" si="3"/>
        <v>0</v>
      </c>
      <c r="F44" s="34">
        <f>F15-F29-F36</f>
        <v>7.1054273576010019E-14</v>
      </c>
    </row>
    <row r="45" spans="1:6" ht="38.25">
      <c r="A45" s="48" t="s">
        <v>119</v>
      </c>
      <c r="B45" s="33" t="s">
        <v>120</v>
      </c>
      <c r="C45" s="49" t="s">
        <v>121</v>
      </c>
      <c r="D45" s="55">
        <f t="shared" ref="D45:E45" si="4">D44/D15*100</f>
        <v>7.3894464476422703</v>
      </c>
      <c r="E45" s="55">
        <f t="shared" si="4"/>
        <v>0</v>
      </c>
      <c r="F45" s="55">
        <f>F44/F15*100</f>
        <v>3.8816835444240918E-15</v>
      </c>
    </row>
    <row r="46" spans="1:6" ht="77.25" customHeight="1">
      <c r="A46" s="153" t="s">
        <v>122</v>
      </c>
      <c r="B46" s="155" t="s">
        <v>123</v>
      </c>
      <c r="C46" s="156"/>
      <c r="D46" s="152" t="s">
        <v>141</v>
      </c>
      <c r="E46" s="152"/>
      <c r="F46" s="152"/>
    </row>
    <row r="47" spans="1:6" ht="24" customHeight="1">
      <c r="A47" s="154"/>
      <c r="B47" s="155"/>
      <c r="C47" s="156"/>
      <c r="D47" s="157" t="s">
        <v>140</v>
      </c>
      <c r="E47" s="152"/>
      <c r="F47" s="152"/>
    </row>
    <row r="48" spans="1:6" ht="18.75" customHeight="1">
      <c r="A48" s="56"/>
      <c r="B48" s="82"/>
      <c r="C48" s="58"/>
      <c r="D48" s="83"/>
      <c r="E48" s="83"/>
      <c r="F48" s="83"/>
    </row>
    <row r="49" spans="1:6">
      <c r="A49" s="51"/>
      <c r="B49" s="52" t="s">
        <v>130</v>
      </c>
    </row>
    <row r="50" spans="1:6" ht="30" customHeight="1">
      <c r="A50" s="53" t="s">
        <v>125</v>
      </c>
      <c r="B50" s="149" t="s">
        <v>126</v>
      </c>
      <c r="C50" s="149"/>
      <c r="D50" s="149"/>
      <c r="E50" s="149"/>
      <c r="F50" s="149"/>
    </row>
    <row r="51" spans="1:6">
      <c r="A51" s="51"/>
      <c r="B51" s="51"/>
    </row>
    <row r="52" spans="1:6">
      <c r="A52" s="51"/>
      <c r="B52" s="51"/>
    </row>
    <row r="53" spans="1:6">
      <c r="A53" s="51"/>
      <c r="B53" s="51"/>
    </row>
  </sheetData>
  <mergeCells count="12">
    <mergeCell ref="H9:L9"/>
    <mergeCell ref="B50:F50"/>
    <mergeCell ref="D1:F1"/>
    <mergeCell ref="D2:F2"/>
    <mergeCell ref="A4:F4"/>
    <mergeCell ref="A5:F5"/>
    <mergeCell ref="A6:F6"/>
    <mergeCell ref="D46:F46"/>
    <mergeCell ref="A46:A47"/>
    <mergeCell ref="B46:B47"/>
    <mergeCell ref="C46:C47"/>
    <mergeCell ref="D47:F47"/>
  </mergeCells>
  <hyperlinks>
    <hyperlink ref="D47" r:id="rId1"/>
  </hyperlinks>
  <printOptions horizontalCentered="1"/>
  <pageMargins left="0.70866141732283472" right="0.51181102362204722" top="0.74803149606299213" bottom="0.74803149606299213" header="0.31496062992125984" footer="0.31496062992125984"/>
  <pageSetup paperSize="9" scale="61" orientation="portrait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53"/>
  <sheetViews>
    <sheetView topLeftCell="A34" workbookViewId="0">
      <selection activeCell="D38" sqref="D38:F39"/>
    </sheetView>
  </sheetViews>
  <sheetFormatPr defaultRowHeight="15"/>
  <cols>
    <col min="1" max="1" width="5.85546875" customWidth="1"/>
    <col min="2" max="2" width="38.85546875" customWidth="1"/>
    <col min="4" max="4" width="18.5703125" customWidth="1"/>
    <col min="5" max="5" width="14" customWidth="1"/>
    <col min="6" max="6" width="15.42578125" customWidth="1"/>
  </cols>
  <sheetData>
    <row r="1" spans="1:12">
      <c r="D1" s="148" t="s">
        <v>44</v>
      </c>
      <c r="E1" s="148"/>
      <c r="F1" s="148"/>
    </row>
    <row r="2" spans="1:12" ht="38.25" customHeight="1">
      <c r="D2" s="149" t="s">
        <v>160</v>
      </c>
      <c r="E2" s="149"/>
      <c r="F2" s="149"/>
    </row>
    <row r="3" spans="1:12" ht="13.5" customHeight="1">
      <c r="A3" s="23"/>
      <c r="B3" s="23"/>
      <c r="C3" s="23"/>
      <c r="D3" s="23"/>
      <c r="E3" s="24"/>
      <c r="F3" s="24"/>
    </row>
    <row r="4" spans="1:12" ht="16.5" customHeight="1">
      <c r="A4" s="125" t="s">
        <v>161</v>
      </c>
      <c r="B4" s="125"/>
      <c r="C4" s="125"/>
      <c r="D4" s="125"/>
      <c r="E4" s="125"/>
      <c r="F4" s="125"/>
    </row>
    <row r="5" spans="1:12" ht="17.25" customHeight="1">
      <c r="A5" s="125" t="s">
        <v>132</v>
      </c>
      <c r="B5" s="125"/>
      <c r="C5" s="125"/>
      <c r="D5" s="125"/>
      <c r="E5" s="125"/>
      <c r="F5" s="125"/>
    </row>
    <row r="6" spans="1:12" ht="17.25" customHeight="1">
      <c r="A6" s="151" t="s">
        <v>45</v>
      </c>
      <c r="B6" s="151"/>
      <c r="C6" s="151"/>
      <c r="D6" s="151"/>
      <c r="E6" s="151"/>
      <c r="F6" s="151"/>
    </row>
    <row r="8" spans="1:12" ht="64.5" thickBot="1">
      <c r="A8" s="72" t="s">
        <v>0</v>
      </c>
      <c r="B8" s="72" t="s">
        <v>46</v>
      </c>
      <c r="C8" s="72" t="s">
        <v>47</v>
      </c>
      <c r="D8" s="72" t="s">
        <v>167</v>
      </c>
      <c r="E8" s="72" t="s">
        <v>168</v>
      </c>
      <c r="F8" s="72" t="s">
        <v>164</v>
      </c>
    </row>
    <row r="9" spans="1:12">
      <c r="A9" s="26" t="s">
        <v>48</v>
      </c>
      <c r="B9" s="27" t="s">
        <v>49</v>
      </c>
      <c r="C9" s="26" t="s">
        <v>50</v>
      </c>
      <c r="D9" s="28">
        <v>180</v>
      </c>
      <c r="E9" s="28">
        <v>180</v>
      </c>
      <c r="F9" s="28">
        <v>180</v>
      </c>
      <c r="H9" s="147"/>
      <c r="I9" s="147"/>
      <c r="J9" s="147"/>
      <c r="K9" s="147"/>
      <c r="L9" s="147"/>
    </row>
    <row r="10" spans="1:12" ht="63.75">
      <c r="A10" s="29" t="s">
        <v>51</v>
      </c>
      <c r="B10" s="30" t="s">
        <v>52</v>
      </c>
      <c r="C10" s="29" t="s">
        <v>50</v>
      </c>
      <c r="D10" s="31">
        <v>171.13966666666667</v>
      </c>
      <c r="E10" s="31">
        <v>168.21333333333334</v>
      </c>
      <c r="F10" s="31">
        <v>166.92533333333333</v>
      </c>
      <c r="H10" s="85"/>
    </row>
    <row r="11" spans="1:12" ht="15.75">
      <c r="A11" s="29" t="s">
        <v>53</v>
      </c>
      <c r="B11" s="30" t="s">
        <v>54</v>
      </c>
      <c r="C11" s="29" t="s">
        <v>55</v>
      </c>
      <c r="D11" s="31">
        <v>710.94008899999983</v>
      </c>
      <c r="E11" s="31">
        <v>1012.5</v>
      </c>
      <c r="F11" s="31">
        <v>631.31280000000004</v>
      </c>
      <c r="H11" s="85"/>
    </row>
    <row r="12" spans="1:12" ht="15.75">
      <c r="A12" s="29" t="s">
        <v>56</v>
      </c>
      <c r="B12" s="30" t="s">
        <v>57</v>
      </c>
      <c r="C12" s="29" t="s">
        <v>55</v>
      </c>
      <c r="D12" s="31">
        <v>635.66727700000001</v>
      </c>
      <c r="E12" s="31">
        <v>919.45999999999992</v>
      </c>
      <c r="F12" s="31">
        <v>521.24754900000005</v>
      </c>
      <c r="H12" s="85"/>
    </row>
    <row r="13" spans="1:12" ht="15.75">
      <c r="A13" s="29" t="s">
        <v>58</v>
      </c>
      <c r="B13" s="30" t="s">
        <v>59</v>
      </c>
      <c r="C13" s="29" t="s">
        <v>60</v>
      </c>
      <c r="D13" s="31">
        <v>377.90600000000001</v>
      </c>
      <c r="E13" s="31">
        <v>542.88</v>
      </c>
      <c r="F13" s="31">
        <v>763.10059300000012</v>
      </c>
      <c r="H13" s="85"/>
    </row>
    <row r="14" spans="1:12">
      <c r="A14" s="29" t="s">
        <v>61</v>
      </c>
      <c r="B14" s="30" t="s">
        <v>62</v>
      </c>
      <c r="C14" s="29" t="s">
        <v>60</v>
      </c>
      <c r="D14" s="31">
        <v>377.90600000000001</v>
      </c>
      <c r="E14" s="31">
        <v>542.88</v>
      </c>
      <c r="F14" s="31">
        <v>757.96759300000008</v>
      </c>
    </row>
    <row r="15" spans="1:12" ht="21" customHeight="1">
      <c r="A15" s="32" t="s">
        <v>63</v>
      </c>
      <c r="B15" s="33" t="s">
        <v>64</v>
      </c>
      <c r="C15" s="32" t="s">
        <v>65</v>
      </c>
      <c r="D15" s="34">
        <f t="shared" ref="D15:E15" si="0">SUM(D16:D18)</f>
        <v>2474.9043986000038</v>
      </c>
      <c r="E15" s="34">
        <f t="shared" si="0"/>
        <v>1336.6911584173968</v>
      </c>
      <c r="F15" s="34">
        <f>SUM(F16:F18)</f>
        <v>1623.7377129899921</v>
      </c>
    </row>
    <row r="16" spans="1:12">
      <c r="A16" s="29" t="s">
        <v>66</v>
      </c>
      <c r="B16" s="30" t="s">
        <v>67</v>
      </c>
      <c r="C16" s="29" t="s">
        <v>65</v>
      </c>
      <c r="D16" s="31">
        <v>731.95303698999999</v>
      </c>
      <c r="E16" s="31">
        <v>820.00996884035351</v>
      </c>
      <c r="F16" s="31">
        <v>561.75370376825049</v>
      </c>
    </row>
    <row r="17" spans="1:6" ht="16.5" customHeight="1">
      <c r="A17" s="29" t="s">
        <v>68</v>
      </c>
      <c r="B17" s="30" t="s">
        <v>69</v>
      </c>
      <c r="C17" s="29" t="s">
        <v>65</v>
      </c>
      <c r="D17" s="31">
        <v>1398.118361640004</v>
      </c>
      <c r="E17" s="31">
        <v>0</v>
      </c>
      <c r="F17" s="31">
        <v>0</v>
      </c>
    </row>
    <row r="18" spans="1:6" ht="25.5">
      <c r="A18" s="29" t="s">
        <v>70</v>
      </c>
      <c r="B18" s="30" t="s">
        <v>71</v>
      </c>
      <c r="C18" s="29" t="s">
        <v>65</v>
      </c>
      <c r="D18" s="31">
        <v>344.83299997</v>
      </c>
      <c r="E18" s="31">
        <v>516.68118957704337</v>
      </c>
      <c r="F18" s="31">
        <v>1061.9840092217416</v>
      </c>
    </row>
    <row r="19" spans="1:6">
      <c r="A19" s="29" t="s">
        <v>72</v>
      </c>
      <c r="B19" s="30" t="s">
        <v>73</v>
      </c>
      <c r="C19" s="29" t="s">
        <v>65</v>
      </c>
      <c r="D19" s="31">
        <v>577.77</v>
      </c>
      <c r="E19" s="31">
        <v>819.0197104203537</v>
      </c>
      <c r="F19" s="31">
        <v>561.16481236107415</v>
      </c>
    </row>
    <row r="20" spans="1:6" ht="25.5">
      <c r="A20" s="29"/>
      <c r="B20" s="30" t="s">
        <v>74</v>
      </c>
      <c r="C20" s="36" t="s">
        <v>75</v>
      </c>
      <c r="D20" s="38">
        <v>213.71799999999999</v>
      </c>
      <c r="E20" s="38">
        <v>217.2</v>
      </c>
      <c r="F20" s="38">
        <v>224.54900000000001</v>
      </c>
    </row>
    <row r="21" spans="1:6">
      <c r="A21" s="29" t="s">
        <v>76</v>
      </c>
      <c r="B21" s="30" t="s">
        <v>77</v>
      </c>
      <c r="C21" s="29" t="s">
        <v>65</v>
      </c>
      <c r="D21" s="31">
        <v>254.39400000000001</v>
      </c>
      <c r="E21" s="31">
        <v>352.48262707294555</v>
      </c>
      <c r="F21" s="31">
        <v>556.55442794698286</v>
      </c>
    </row>
    <row r="22" spans="1:6" ht="25.5">
      <c r="A22" s="29"/>
      <c r="B22" s="30" t="s">
        <v>78</v>
      </c>
      <c r="C22" s="36" t="s">
        <v>79</v>
      </c>
      <c r="D22" s="38">
        <v>160</v>
      </c>
      <c r="E22" s="38">
        <v>159.5</v>
      </c>
      <c r="F22" s="38">
        <v>174.20500000000001</v>
      </c>
    </row>
    <row r="23" spans="1:6" ht="51">
      <c r="A23" s="29"/>
      <c r="B23" s="30" t="s">
        <v>80</v>
      </c>
      <c r="C23" s="36"/>
      <c r="D23" s="40" t="s">
        <v>138</v>
      </c>
      <c r="E23" s="40" t="s">
        <v>166</v>
      </c>
      <c r="F23" s="39" t="s">
        <v>6</v>
      </c>
    </row>
    <row r="24" spans="1:6">
      <c r="A24" s="32" t="s">
        <v>81</v>
      </c>
      <c r="B24" s="33" t="s">
        <v>82</v>
      </c>
      <c r="C24" s="32" t="s">
        <v>65</v>
      </c>
      <c r="D24" s="34">
        <v>1069.171</v>
      </c>
      <c r="E24" s="41" t="s">
        <v>6</v>
      </c>
      <c r="F24" s="41" t="s">
        <v>6</v>
      </c>
    </row>
    <row r="25" spans="1:6" ht="38.25">
      <c r="A25" s="32" t="s">
        <v>83</v>
      </c>
      <c r="B25" s="33" t="s">
        <v>84</v>
      </c>
      <c r="C25" s="29"/>
      <c r="D25" s="41"/>
      <c r="E25" s="41"/>
      <c r="F25" s="41"/>
    </row>
    <row r="26" spans="1:6">
      <c r="A26" s="29" t="s">
        <v>85</v>
      </c>
      <c r="B26" s="30" t="s">
        <v>86</v>
      </c>
      <c r="C26" s="29" t="s">
        <v>87</v>
      </c>
      <c r="D26" s="42">
        <v>161.35</v>
      </c>
      <c r="E26" s="41" t="s">
        <v>6</v>
      </c>
      <c r="F26" s="41" t="s">
        <v>6</v>
      </c>
    </row>
    <row r="27" spans="1:6" ht="25.5">
      <c r="A27" s="29" t="s">
        <v>88</v>
      </c>
      <c r="B27" s="30" t="s">
        <v>89</v>
      </c>
      <c r="C27" s="29" t="s">
        <v>90</v>
      </c>
      <c r="D27" s="31">
        <v>52.02305908480529</v>
      </c>
      <c r="E27" s="41" t="s">
        <v>6</v>
      </c>
      <c r="F27" s="41" t="s">
        <v>6</v>
      </c>
    </row>
    <row r="28" spans="1:6" ht="89.25">
      <c r="A28" s="29" t="s">
        <v>91</v>
      </c>
      <c r="B28" s="30" t="s">
        <v>92</v>
      </c>
      <c r="C28" s="29"/>
      <c r="D28" s="66" t="s">
        <v>135</v>
      </c>
      <c r="E28" s="40" t="s">
        <v>142</v>
      </c>
      <c r="F28" s="40" t="s">
        <v>142</v>
      </c>
    </row>
    <row r="29" spans="1:6">
      <c r="A29" s="32" t="s">
        <v>93</v>
      </c>
      <c r="B29" s="33" t="s">
        <v>94</v>
      </c>
      <c r="C29" s="32" t="s">
        <v>65</v>
      </c>
      <c r="D29" s="34">
        <f t="shared" ref="D29:E29" si="1">SUM(D30:D32)</f>
        <v>2464.3809999999999</v>
      </c>
      <c r="E29" s="34">
        <f t="shared" si="1"/>
        <v>1324.2277488913974</v>
      </c>
      <c r="F29" s="34">
        <f>SUM(F30:F32)</f>
        <v>1590.4588985876155</v>
      </c>
    </row>
    <row r="30" spans="1:6">
      <c r="A30" s="43" t="s">
        <v>95</v>
      </c>
      <c r="B30" s="44" t="s">
        <v>96</v>
      </c>
      <c r="C30" s="29" t="s">
        <v>65</v>
      </c>
      <c r="D30" s="31">
        <v>578.47199999999998</v>
      </c>
      <c r="E30" s="31">
        <v>820.00996884035351</v>
      </c>
      <c r="F30" s="31">
        <v>561.75370376825049</v>
      </c>
    </row>
    <row r="31" spans="1:6">
      <c r="A31" s="43" t="s">
        <v>97</v>
      </c>
      <c r="B31" s="30" t="s">
        <v>98</v>
      </c>
      <c r="C31" s="29" t="s">
        <v>65</v>
      </c>
      <c r="D31" s="31">
        <v>1498.548</v>
      </c>
      <c r="E31" s="31" t="s">
        <v>6</v>
      </c>
      <c r="F31" s="31">
        <v>0</v>
      </c>
    </row>
    <row r="32" spans="1:6" ht="25.5">
      <c r="A32" s="43" t="s">
        <v>99</v>
      </c>
      <c r="B32" s="30" t="s">
        <v>100</v>
      </c>
      <c r="C32" s="29" t="s">
        <v>65</v>
      </c>
      <c r="D32" s="31">
        <v>387.36099999999999</v>
      </c>
      <c r="E32" s="31">
        <v>504.2177800510438</v>
      </c>
      <c r="F32" s="31">
        <v>1028.705194819365</v>
      </c>
    </row>
    <row r="33" spans="1:6" ht="25.5">
      <c r="A33" s="45" t="s">
        <v>101</v>
      </c>
      <c r="B33" s="33" t="s">
        <v>102</v>
      </c>
      <c r="C33" s="32" t="s">
        <v>65</v>
      </c>
      <c r="D33" s="41" t="s">
        <v>6</v>
      </c>
      <c r="E33" s="41" t="s">
        <v>6</v>
      </c>
      <c r="F33" s="41" t="s">
        <v>6</v>
      </c>
    </row>
    <row r="34" spans="1:6">
      <c r="A34" s="43" t="s">
        <v>103</v>
      </c>
      <c r="B34" s="46" t="s">
        <v>104</v>
      </c>
      <c r="C34" s="29" t="s">
        <v>65</v>
      </c>
      <c r="D34" s="41" t="s">
        <v>6</v>
      </c>
      <c r="E34" s="41" t="s">
        <v>6</v>
      </c>
      <c r="F34" s="41" t="s">
        <v>6</v>
      </c>
    </row>
    <row r="35" spans="1:6">
      <c r="A35" s="43" t="s">
        <v>105</v>
      </c>
      <c r="B35" s="46" t="s">
        <v>106</v>
      </c>
      <c r="C35" s="29" t="s">
        <v>65</v>
      </c>
      <c r="D35" s="41" t="s">
        <v>6</v>
      </c>
      <c r="E35" s="41" t="s">
        <v>6</v>
      </c>
      <c r="F35" s="41" t="s">
        <v>6</v>
      </c>
    </row>
    <row r="36" spans="1:6" ht="25.5">
      <c r="A36" s="32" t="s">
        <v>107</v>
      </c>
      <c r="B36" s="33" t="s">
        <v>108</v>
      </c>
      <c r="C36" s="32" t="s">
        <v>65</v>
      </c>
      <c r="D36" s="34">
        <f>SUM(D37:D39)</f>
        <v>128.12475797477691</v>
      </c>
      <c r="E36" s="34">
        <f t="shared" ref="E36:F36" si="2">SUM(E37:E39)</f>
        <v>12.463409525999632</v>
      </c>
      <c r="F36" s="34">
        <f t="shared" si="2"/>
        <v>33.27881440237676</v>
      </c>
    </row>
    <row r="37" spans="1:6">
      <c r="A37" s="29" t="s">
        <v>109</v>
      </c>
      <c r="B37" s="44" t="s">
        <v>96</v>
      </c>
      <c r="C37" s="29" t="s">
        <v>65</v>
      </c>
      <c r="D37" s="31" t="s">
        <v>6</v>
      </c>
      <c r="E37" s="31" t="s">
        <v>6</v>
      </c>
      <c r="F37" s="31" t="s">
        <v>6</v>
      </c>
    </row>
    <row r="38" spans="1:6">
      <c r="A38" s="29" t="s">
        <v>110</v>
      </c>
      <c r="B38" s="30" t="s">
        <v>98</v>
      </c>
      <c r="C38" s="29" t="s">
        <v>65</v>
      </c>
      <c r="D38" s="31">
        <v>124.07363542575048</v>
      </c>
      <c r="E38" s="31" t="s">
        <v>6</v>
      </c>
      <c r="F38" s="31" t="s">
        <v>6</v>
      </c>
    </row>
    <row r="39" spans="1:6" ht="25.5">
      <c r="A39" s="29" t="s">
        <v>111</v>
      </c>
      <c r="B39" s="30" t="s">
        <v>100</v>
      </c>
      <c r="C39" s="29" t="s">
        <v>65</v>
      </c>
      <c r="D39" s="31">
        <v>4.0511225490264327</v>
      </c>
      <c r="E39" s="31">
        <v>12.463409525999632</v>
      </c>
      <c r="F39" s="31">
        <v>33.27881440237676</v>
      </c>
    </row>
    <row r="40" spans="1:6" ht="25.5">
      <c r="A40" s="32" t="s">
        <v>112</v>
      </c>
      <c r="B40" s="33" t="s">
        <v>113</v>
      </c>
      <c r="C40" s="32" t="s">
        <v>65</v>
      </c>
      <c r="D40" s="41" t="s">
        <v>6</v>
      </c>
      <c r="E40" s="41" t="s">
        <v>6</v>
      </c>
      <c r="F40" s="41" t="s">
        <v>6</v>
      </c>
    </row>
    <row r="41" spans="1:6">
      <c r="A41" s="29" t="s">
        <v>114</v>
      </c>
      <c r="B41" s="44" t="s">
        <v>96</v>
      </c>
      <c r="C41" s="29" t="s">
        <v>65</v>
      </c>
      <c r="D41" s="41" t="s">
        <v>6</v>
      </c>
      <c r="E41" s="41" t="s">
        <v>6</v>
      </c>
      <c r="F41" s="41" t="s">
        <v>6</v>
      </c>
    </row>
    <row r="42" spans="1:6">
      <c r="A42" s="29" t="s">
        <v>115</v>
      </c>
      <c r="B42" s="30" t="s">
        <v>98</v>
      </c>
      <c r="C42" s="29" t="s">
        <v>65</v>
      </c>
      <c r="D42" s="41" t="s">
        <v>6</v>
      </c>
      <c r="E42" s="41" t="s">
        <v>6</v>
      </c>
      <c r="F42" s="41" t="s">
        <v>6</v>
      </c>
    </row>
    <row r="43" spans="1:6" ht="25.5">
      <c r="A43" s="29" t="s">
        <v>116</v>
      </c>
      <c r="B43" s="30" t="s">
        <v>100</v>
      </c>
      <c r="C43" s="29" t="s">
        <v>65</v>
      </c>
      <c r="D43" s="41" t="s">
        <v>6</v>
      </c>
      <c r="E43" s="41" t="s">
        <v>6</v>
      </c>
      <c r="F43" s="41" t="s">
        <v>6</v>
      </c>
    </row>
    <row r="44" spans="1:6">
      <c r="A44" s="32" t="s">
        <v>117</v>
      </c>
      <c r="B44" s="33" t="s">
        <v>118</v>
      </c>
      <c r="C44" s="32" t="s">
        <v>65</v>
      </c>
      <c r="D44" s="34">
        <f>D15-D29-D36</f>
        <v>-117.60135937477298</v>
      </c>
      <c r="E44" s="34">
        <f t="shared" ref="E44:F44" si="3">E15-E29-E36</f>
        <v>-2.3625545964023331E-13</v>
      </c>
      <c r="F44" s="34">
        <f t="shared" si="3"/>
        <v>-1.4921397450962104E-13</v>
      </c>
    </row>
    <row r="45" spans="1:6" ht="38.25">
      <c r="A45" s="48" t="s">
        <v>119</v>
      </c>
      <c r="B45" s="33" t="s">
        <v>120</v>
      </c>
      <c r="C45" s="49" t="s">
        <v>121</v>
      </c>
      <c r="D45" s="62">
        <f>D44/D15*100</f>
        <v>-4.7517536209195539</v>
      </c>
      <c r="E45" s="62">
        <f t="shared" ref="E45:F45" si="4">E44/E15*100</f>
        <v>-1.7674648190233626E-14</v>
      </c>
      <c r="F45" s="62">
        <f t="shared" si="4"/>
        <v>-9.1895367900801305E-15</v>
      </c>
    </row>
    <row r="46" spans="1:6" ht="67.5" customHeight="1">
      <c r="A46" s="153" t="s">
        <v>122</v>
      </c>
      <c r="B46" s="155" t="s">
        <v>123</v>
      </c>
      <c r="C46" s="156"/>
      <c r="D46" s="152" t="s">
        <v>141</v>
      </c>
      <c r="E46" s="152"/>
      <c r="F46" s="152"/>
    </row>
    <row r="47" spans="1:6" ht="21" customHeight="1">
      <c r="A47" s="154"/>
      <c r="B47" s="155"/>
      <c r="C47" s="156"/>
      <c r="D47" s="157" t="s">
        <v>140</v>
      </c>
      <c r="E47" s="152"/>
      <c r="F47" s="152"/>
    </row>
    <row r="48" spans="1:6" ht="13.5" customHeight="1">
      <c r="A48" s="56"/>
      <c r="B48" s="82"/>
      <c r="C48" s="58"/>
      <c r="D48" s="83"/>
      <c r="E48" s="83"/>
      <c r="F48" s="83"/>
    </row>
    <row r="49" spans="1:6">
      <c r="A49" s="51"/>
      <c r="B49" s="52" t="s">
        <v>130</v>
      </c>
    </row>
    <row r="50" spans="1:6" ht="30" customHeight="1">
      <c r="A50" s="53" t="s">
        <v>125</v>
      </c>
      <c r="B50" s="149" t="s">
        <v>126</v>
      </c>
      <c r="C50" s="149"/>
      <c r="D50" s="149"/>
      <c r="E50" s="149"/>
      <c r="F50" s="149"/>
    </row>
    <row r="51" spans="1:6">
      <c r="A51" s="51"/>
      <c r="B51" s="51"/>
    </row>
    <row r="52" spans="1:6">
      <c r="A52" s="51"/>
      <c r="B52" s="51"/>
    </row>
    <row r="53" spans="1:6">
      <c r="A53" s="51"/>
      <c r="B53" s="51"/>
    </row>
  </sheetData>
  <mergeCells count="12">
    <mergeCell ref="H9:L9"/>
    <mergeCell ref="B50:F50"/>
    <mergeCell ref="D1:F1"/>
    <mergeCell ref="D2:F2"/>
    <mergeCell ref="A4:F4"/>
    <mergeCell ref="A5:F5"/>
    <mergeCell ref="A6:F6"/>
    <mergeCell ref="D46:F46"/>
    <mergeCell ref="A46:A47"/>
    <mergeCell ref="B46:B47"/>
    <mergeCell ref="C46:C47"/>
    <mergeCell ref="D47:F47"/>
  </mergeCells>
  <hyperlinks>
    <hyperlink ref="D47" r:id="rId1"/>
  </hyperlinks>
  <printOptions horizontalCentered="1"/>
  <pageMargins left="0.70866141732283472" right="0.51181102362204722" top="0.74803149606299213" bottom="0.74803149606299213" header="0.31496062992125984" footer="0.31496062992125984"/>
  <pageSetup paperSize="9" scale="61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23</vt:i4>
      </vt:variant>
      <vt:variant>
        <vt:lpstr>Именованные диапазоны</vt:lpstr>
      </vt:variant>
      <vt:variant>
        <vt:i4>22</vt:i4>
      </vt:variant>
    </vt:vector>
  </HeadingPairs>
  <TitlesOfParts>
    <vt:vector size="45" baseType="lpstr">
      <vt:lpstr>Раздел 1</vt:lpstr>
      <vt:lpstr>Тарифы</vt:lpstr>
      <vt:lpstr>Раздел 2. ЦТЭЦ (ЭС-2)</vt:lpstr>
      <vt:lpstr>Раздел 2. ЦТЭЦ (ГТУ-1) ДПМ</vt:lpstr>
      <vt:lpstr>Раздел 2. ЦТЭЦ (ГТУ-2) ДПМ</vt:lpstr>
      <vt:lpstr>Раздел 2. ТЭЦ-5 ПГУ-450</vt:lpstr>
      <vt:lpstr>Раздел 2. ТЭЦ-7 ТГ-3</vt:lpstr>
      <vt:lpstr>Раздел 2. ТЭЦ-14 БЛ-1 ДПМ</vt:lpstr>
      <vt:lpstr>Раздел 2. ТЭЦ-14 ПГУ ДПМ</vt:lpstr>
      <vt:lpstr>Раздел 2. ТЭЦ-15</vt:lpstr>
      <vt:lpstr>Раздел 2. ТЭЦ-17</vt:lpstr>
      <vt:lpstr>Раздел 2. ТЭЦ-22 без ДПМ</vt:lpstr>
      <vt:lpstr>Раздел 2. ТЭЦ-22 БЛ-4 ДПМ</vt:lpstr>
      <vt:lpstr>Раздел 2. ГЭС-6</vt:lpstr>
      <vt:lpstr>Раздел 2. ГЭС-13</vt:lpstr>
      <vt:lpstr>Раздел 2. ГЭС-10 </vt:lpstr>
      <vt:lpstr>Раздел 2. ГЭС-11</vt:lpstr>
      <vt:lpstr>Раздел 2. Каскад-2</vt:lpstr>
      <vt:lpstr>Раздел 2. Апатитская ТЭЦ</vt:lpstr>
      <vt:lpstr>Раздел 2. Каскады Кольских ГЭС</vt:lpstr>
      <vt:lpstr>Раздел 2. ККГЭС</vt:lpstr>
      <vt:lpstr>Раздел 2. КВГЭС</vt:lpstr>
      <vt:lpstr>Раздел 2. КСГЭС</vt:lpstr>
      <vt:lpstr>'Раздел 2. Апатитская ТЭЦ'!Заголовки_для_печати</vt:lpstr>
      <vt:lpstr>'Раздел 2. ГЭС-10 '!Заголовки_для_печати</vt:lpstr>
      <vt:lpstr>'Раздел 2. ГЭС-11'!Заголовки_для_печати</vt:lpstr>
      <vt:lpstr>'Раздел 2. ГЭС-13'!Заголовки_для_печати</vt:lpstr>
      <vt:lpstr>'Раздел 2. ГЭС-6'!Заголовки_для_печати</vt:lpstr>
      <vt:lpstr>'Раздел 2. Каскад-2'!Заголовки_для_печати</vt:lpstr>
      <vt:lpstr>'Раздел 2. Каскады Кольских ГЭС'!Заголовки_для_печати</vt:lpstr>
      <vt:lpstr>'Раздел 2. КВГЭС'!Заголовки_для_печати</vt:lpstr>
      <vt:lpstr>'Раздел 2. ККГЭС'!Заголовки_для_печати</vt:lpstr>
      <vt:lpstr>'Раздел 2. КСГЭС'!Заголовки_для_печати</vt:lpstr>
      <vt:lpstr>'Раздел 2. ТЭЦ-14 БЛ-1 ДПМ'!Заголовки_для_печати</vt:lpstr>
      <vt:lpstr>'Раздел 2. ТЭЦ-14 ПГУ ДПМ'!Заголовки_для_печати</vt:lpstr>
      <vt:lpstr>'Раздел 2. ТЭЦ-15'!Заголовки_для_печати</vt:lpstr>
      <vt:lpstr>'Раздел 2. ТЭЦ-17'!Заголовки_для_печати</vt:lpstr>
      <vt:lpstr>'Раздел 2. ТЭЦ-22 без ДПМ'!Заголовки_для_печати</vt:lpstr>
      <vt:lpstr>'Раздел 2. ТЭЦ-22 БЛ-4 ДПМ'!Заголовки_для_печати</vt:lpstr>
      <vt:lpstr>'Раздел 2. ТЭЦ-5 ПГУ-450'!Заголовки_для_печати</vt:lpstr>
      <vt:lpstr>'Раздел 2. ТЭЦ-7 ТГ-3'!Заголовки_для_печати</vt:lpstr>
      <vt:lpstr>'Раздел 2. ЦТЭЦ (ГТУ-1) ДПМ'!Заголовки_для_печати</vt:lpstr>
      <vt:lpstr>'Раздел 2. ЦТЭЦ (ГТУ-2) ДПМ'!Заголовки_для_печати</vt:lpstr>
      <vt:lpstr>'Раздел 2. ЦТЭЦ (ЭС-2)'!Заголовки_для_печати</vt:lpstr>
      <vt:lpstr>'Раздел 2. ТЭЦ-7 ТГ-3'!Область_печати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Клементьева Наталья Александровна</dc:creator>
  <cp:lastModifiedBy>Клементьева Наталья Александровна</cp:lastModifiedBy>
  <cp:lastPrinted>2016-04-05T13:08:07Z</cp:lastPrinted>
  <dcterms:created xsi:type="dcterms:W3CDTF">2013-04-30T07:59:12Z</dcterms:created>
  <dcterms:modified xsi:type="dcterms:W3CDTF">2017-05-18T08:37:06Z</dcterms:modified>
</cp:coreProperties>
</file>