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pt_ist_te_30">'ТС. Т-подкл(инд)'!#REF!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<sst xmlns="http://schemas.openxmlformats.org/spreadsheetml/2006/main" count="11555" uniqueCount="2972">
  <si>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</si>
  <si>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</si>
  <si>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</si>
  <si>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</si>
  <si>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</si>
  <si>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</si>
  <si>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</si>
  <si>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</si>
  <si>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</si>
  <si>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</si>
  <si>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</si>
  <si>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</si>
  <si>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</si>
  <si>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</si>
  <si>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</si>
  <si>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</si>
  <si>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</si>
  <si>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</si>
  <si>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</si>
  <si>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</si>
  <si>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</si>
  <si>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</si>
  <si>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</si>
  <si>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</si>
  <si>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</si>
  <si>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</si>
  <si>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</si>
  <si>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</si>
  <si>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</si>
  <si>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</si>
  <si>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</si>
  <si>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</si>
  <si>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</si>
  <si>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</si>
  <si>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</si>
  <si>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</si>
  <si>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</si>
  <si>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</si>
  <si>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</si>
  <si>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</si>
  <si>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</si>
  <si>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04/10-11/10/КТ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</si>
  <si>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</si>
  <si>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</si>
  <si>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</si>
  <si>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</si>
  <si>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</si>
  <si>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</si>
  <si>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</si>
  <si>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</si>
  <si>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</si>
  <si>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</si>
  <si>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</si>
  <si>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</si>
  <si>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</si>
  <si>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</si>
  <si>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</si>
  <si>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</si>
  <si>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</si>
  <si>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</si>
  <si>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</si>
  <si>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</si>
  <si>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</si>
  <si>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</si>
  <si>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</si>
  <si>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</si>
  <si>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</si>
  <si>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</si>
  <si>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</si>
  <si>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</si>
  <si>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</si>
  <si>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</si>
  <si>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</si>
  <si>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</si>
  <si>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</si>
  <si>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Береговцова Ирина Николаевна</t>
  </si>
  <si>
    <t>Должность</t>
  </si>
  <si>
    <t>нач. сектора тарифного регулирования</t>
  </si>
  <si>
    <t>Контактный телефон</t>
  </si>
  <si>
    <t>(881553)69444</t>
  </si>
  <si>
    <t>E-mail</t>
  </si>
  <si>
    <t>Beregotsova.IN@tgc1.ru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</si>
  <si>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</si>
  <si>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</si>
  <si>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</si>
  <si>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</si>
  <si>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</si>
  <si>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</si>
  <si>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</si>
  <si>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</si>
  <si>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</si>
  <si>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</si>
  <si>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</si>
  <si>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</si>
  <si>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</si>
  <si>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</si>
  <si>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</si>
  <si>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</si>
  <si>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</si>
  <si>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</si>
  <si>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</si>
  <si>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</si>
  <si>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</si>
  <si>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</si>
  <si>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</si>
  <si>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</si>
  <si>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</si>
  <si>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</si>
  <si>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</si>
  <si>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</si>
  <si>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</si>
  <si>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</si>
  <si>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</si>
  <si>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</si>
  <si>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</si>
  <si>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</si>
  <si>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</si>
  <si>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</si>
  <si>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</si>
  <si>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</si>
  <si>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</si>
  <si>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</si>
  <si>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</si>
  <si>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</si>
  <si>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</si>
  <si>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</si>
  <si>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</si>
  <si>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</si>
  <si>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</si>
  <si>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</si>
  <si>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</si>
  <si>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</si>
  <si>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</si>
  <si>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</si>
  <si>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</si>
  <si>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</si>
  <si>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</si>
  <si>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</si>
  <si>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</si>
  <si>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</si>
  <si>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</si>
  <si>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</si>
  <si>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</si>
  <si>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</si>
  <si>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</si>
  <si>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</si>
  <si>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</si>
  <si>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</si>
  <si>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</si>
  <si>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</si>
  <si>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</si>
  <si>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</si>
  <si>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</si>
  <si>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</si>
  <si>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</si>
  <si>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</si>
  <si>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</si>
  <si>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</si>
  <si>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</si>
  <si>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</si>
  <si>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</si>
  <si>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</si>
  <si>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</si>
  <si>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</si>
  <si>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</si>
  <si>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</si>
  <si>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</si>
  <si>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</si>
  <si>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</si>
  <si>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</si>
  <si>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</si>
  <si>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</si>
  <si>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</si>
  <si>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</si>
  <si>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</si>
  <si>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</si>
  <si>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</si>
  <si>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</si>
  <si>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</si>
  <si>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</si>
  <si>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</si>
  <si>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</si>
  <si>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</si>
  <si>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</si>
  <si>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</si>
  <si>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</si>
  <si>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</si>
  <si>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</si>
  <si>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</si>
  <si>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</si>
  <si>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</si>
  <si>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</si>
  <si>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</si>
  <si>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</si>
  <si>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</si>
  <si>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</si>
  <si>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</si>
  <si>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</si>
  <si>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</si>
  <si>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</si>
  <si>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</si>
  <si>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</si>
  <si>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</si>
  <si>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t>
  </si>
  <si>
    <t>"4190066"</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</si>
  <si>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</si>
  <si>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</si>
  <si>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</si>
  <si>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</si>
  <si>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</si>
  <si>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</si>
  <si>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</si>
  <si>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</si>
  <si>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</si>
  <si>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</si>
  <si>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</si>
  <si>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</si>
  <si>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</si>
  <si>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</si>
  <si>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</si>
  <si>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</si>
  <si>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</si>
  <si>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</si>
  <si>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</si>
  <si>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</si>
  <si>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</si>
  <si>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</si>
  <si>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</si>
  <si>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</si>
  <si>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</si>
  <si>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</si>
  <si>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</si>
  <si>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</si>
  <si>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</si>
  <si>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</si>
  <si>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</si>
  <si>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</si>
  <si>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</si>
  <si>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</si>
  <si>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</si>
  <si>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</si>
  <si>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</si>
  <si>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</si>
  <si>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</si>
  <si>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</si>
  <si>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</si>
  <si>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</si>
  <si>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</si>
  <si>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</si>
  <si>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</si>
  <si>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</si>
  <si>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</si>
  <si>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</si>
  <si>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</si>
  <si>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</si>
  <si>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</si>
  <si>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</si>
  <si>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</si>
  <si>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</si>
  <si>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</si>
  <si>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</si>
  <si>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</si>
  <si>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</si>
  <si>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</si>
  <si>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</si>
  <si>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</si>
  <si>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</si>
  <si>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</si>
  <si>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</si>
  <si>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</si>
  <si>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</si>
  <si>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</si>
  <si>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</si>
  <si>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</si>
  <si>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</si>
  <si>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</si>
  <si>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</si>
  <si>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</si>
  <si>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</si>
  <si>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</si>
  <si>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</si>
  <si>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</si>
  <si>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</si>
  <si>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</si>
  <si>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</si>
  <si>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</si>
  <si>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</si>
  <si>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</si>
  <si>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</si>
  <si>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</si>
  <si>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</si>
  <si>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</si>
  <si>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</si>
  <si>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</si>
  <si>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</si>
  <si>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</si>
  <si>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</si>
  <si>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</si>
  <si>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</si>
  <si>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</si>
  <si>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</si>
  <si>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</si>
  <si>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</si>
  <si>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</si>
  <si>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</si>
  <si>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</si>
  <si>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</si>
  <si>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</si>
  <si>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</si>
  <si>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</si>
  <si>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</si>
  <si>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</si>
  <si>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</si>
  <si>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</si>
  <si>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</si>
  <si>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</si>
  <si>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</si>
  <si>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</si>
  <si>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</si>
  <si>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</si>
  <si>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</si>
  <si>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</si>
  <si>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</si>
  <si>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</si>
  <si>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</si>
  <si>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</si>
  <si>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</si>
  <si>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</si>
  <si>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</si>
  <si>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</si>
  <si>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</si>
  <si>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</si>
  <si>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</si>
  <si>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</si>
  <si>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</si>
  <si>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</si>
  <si>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</si>
  <si>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</si>
  <si>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</si>
  <si>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</si>
  <si>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</si>
  <si>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</si>
  <si>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</si>
  <si>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</si>
  <si>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</si>
  <si>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</si>
  <si>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</si>
  <si>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</si>
  <si>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</si>
  <si>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</si>
  <si>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</si>
  <si>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</si>
  <si>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</si>
  <si>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</si>
  <si>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</si>
  <si>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</si>
  <si>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</si>
  <si>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</si>
  <si>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</si>
  <si>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</si>
  <si>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</si>
  <si>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</si>
  <si>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</si>
  <si>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</si>
  <si>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</si>
  <si>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</si>
  <si>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</si>
  <si>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</si>
  <si>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</si>
  <si>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</si>
  <si>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</si>
  <si>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</si>
  <si>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</si>
  <si>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</si>
  <si>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</si>
  <si>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</si>
  <si>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</si>
  <si>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</si>
  <si>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</si>
  <si>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</si>
  <si>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</si>
  <si>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</si>
  <si>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</si>
  <si>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</si>
  <si>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</si>
  <si>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</si>
  <si>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</si>
  <si>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</si>
  <si>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</si>
  <si>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</si>
  <si>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</si>
  <si>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</si>
  <si>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</si>
  <si>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</si>
  <si>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</si>
  <si>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</si>
  <si>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</si>
  <si>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</si>
  <si>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</si>
  <si>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</si>
  <si>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</si>
  <si>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</si>
  <si>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</si>
  <si>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</si>
  <si>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</si>
  <si>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</si>
  <si>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</si>
  <si>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</si>
  <si>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</si>
  <si>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</si>
  <si>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</si>
  <si>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</si>
  <si>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</si>
  <si>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</si>
  <si>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</si>
  <si>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</si>
  <si>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</si>
  <si>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</si>
  <si>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</si>
  <si>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</si>
  <si>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</si>
  <si>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</si>
  <si>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</si>
  <si>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</si>
  <si>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</si>
  <si>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</si>
  <si>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</si>
  <si>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</si>
  <si>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</si>
  <si>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</si>
  <si>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</si>
  <si>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</si>
  <si>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</si>
  <si>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</si>
  <si>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</si>
  <si>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</si>
  <si>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</si>
  <si>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</si>
  <si>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</si>
  <si>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</si>
  <si>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</si>
  <si>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</si>
  <si>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</si>
  <si>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</si>
  <si>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</si>
  <si>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</si>
  <si>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</si>
  <si>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</si>
  <si>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</si>
  <si>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</si>
  <si>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</si>
  <si>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</si>
  <si>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</si>
  <si>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</si>
  <si>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</si>
  <si>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</si>
  <si>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</si>
  <si>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</si>
  <si>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</si>
  <si>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</si>
  <si>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</si>
  <si>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</si>
  <si>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</si>
  <si>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</si>
  <si>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</si>
  <si>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</si>
  <si>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</si>
  <si>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</si>
  <si>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</si>
  <si>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</si>
  <si>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</si>
  <si>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</si>
  <si>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</si>
  <si>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</si>
  <si>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</si>
  <si>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</si>
  <si>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</si>
  <si>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</si>
  <si>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</si>
  <si>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</si>
  <si>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</si>
  <si>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</si>
  <si>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</si>
  <si>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</si>
  <si>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</si>
  <si>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</si>
  <si>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</si>
  <si>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</si>
  <si>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</si>
  <si>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</si>
  <si>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</si>
  <si>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</si>
  <si>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</si>
  <si>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</si>
  <si>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</si>
  <si>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</si>
  <si>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</si>
  <si>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</si>
  <si>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</si>
  <si>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</si>
  <si>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</si>
  <si>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</si>
  <si>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Апатитская ТЭЦ</t>
  </si>
  <si>
    <t>Апатитская ТЭЦ, Энергетическое шоссе, 5, г. Апатиты, Мурманская обл., 184209</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</si>
  <si>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</si>
  <si>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</si>
  <si>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</si>
  <si>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</si>
  <si>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</si>
  <si>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</si>
  <si>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</si>
  <si>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</si>
  <si>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</si>
  <si>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</si>
  <si>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</si>
  <si>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</si>
  <si>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</si>
  <si>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</si>
  <si>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</si>
  <si>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</si>
  <si>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</si>
  <si>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</si>
  <si>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</si>
  <si>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</si>
  <si>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</si>
  <si>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</si>
  <si>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</si>
  <si>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</si>
  <si>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</si>
  <si>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</si>
  <si>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</si>
  <si>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</si>
  <si>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</si>
  <si>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</si>
  <si>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</si>
  <si>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</si>
  <si>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</si>
  <si>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</si>
  <si>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</si>
  <si>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</si>
  <si>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</si>
  <si>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</si>
  <si>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</si>
  <si>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</si>
  <si>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</si>
  <si>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</si>
  <si>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</si>
  <si>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</si>
  <si>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</si>
  <si>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</si>
  <si>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</si>
  <si>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</si>
  <si>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</si>
  <si>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</si>
  <si>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</si>
  <si>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</si>
  <si>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</si>
  <si>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</si>
  <si>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</si>
  <si>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</si>
  <si>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</si>
  <si>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</si>
  <si>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</si>
  <si>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</si>
  <si>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</si>
  <si>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</si>
  <si>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</si>
  <si>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</si>
  <si>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</si>
  <si>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</si>
  <si>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</si>
  <si>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</si>
  <si>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</si>
  <si>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</si>
  <si>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</si>
  <si>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</si>
  <si>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</si>
  <si>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</si>
  <si>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</si>
  <si>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</si>
  <si>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</si>
  <si>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</si>
  <si>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</si>
  <si>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</si>
  <si>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</si>
  <si>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</si>
  <si>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</si>
  <si>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</si>
  <si>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</si>
  <si>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</si>
  <si>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</si>
  <si>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</si>
  <si>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</si>
  <si>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</si>
  <si>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</si>
  <si>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</si>
  <si>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</si>
  <si>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</si>
  <si>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</si>
  <si>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</si>
  <si>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</si>
  <si>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</si>
  <si>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</si>
  <si>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</si>
  <si>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</si>
  <si>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</si>
  <si>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</si>
  <si>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</si>
  <si>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</si>
  <si>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</si>
  <si>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</si>
  <si>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</si>
  <si>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</si>
  <si>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</si>
  <si>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</si>
  <si>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</si>
  <si>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</si>
  <si>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</si>
  <si>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</si>
  <si>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</si>
  <si>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</si>
  <si>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</si>
  <si>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</si>
  <si>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</si>
  <si>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</si>
  <si>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</si>
  <si>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</si>
  <si>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</si>
  <si>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</si>
  <si>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</si>
  <si>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</si>
  <si>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</si>
  <si>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</si>
  <si>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</si>
  <si>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</si>
  <si>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</si>
  <si>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</si>
  <si>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</si>
  <si>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</si>
  <si>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</si>
  <si>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</si>
  <si>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</si>
  <si>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</si>
  <si>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</si>
  <si>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</si>
  <si>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</si>
  <si>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</si>
  <si>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</si>
  <si>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</si>
  <si>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</si>
  <si>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</si>
  <si>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</si>
  <si>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</si>
  <si>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</si>
  <si>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</si>
  <si>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</si>
  <si>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</si>
  <si>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</si>
  <si>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</si>
  <si>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</si>
  <si>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</si>
  <si>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</si>
  <si>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</si>
  <si>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</si>
  <si>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</si>
  <si>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</si>
  <si>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</si>
  <si>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</si>
  <si>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</si>
  <si>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</si>
  <si>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</si>
  <si>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</si>
  <si>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</si>
  <si>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</si>
  <si>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</si>
  <si>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</si>
  <si>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</si>
  <si>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</si>
  <si>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</si>
  <si>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</si>
  <si>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</si>
  <si>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</si>
  <si>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</si>
  <si>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</si>
  <si>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</si>
  <si>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</si>
  <si>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</si>
  <si>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</si>
  <si>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</si>
  <si>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</si>
  <si>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</si>
  <si>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</si>
  <si>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</si>
  <si>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</si>
  <si>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</si>
  <si>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</si>
  <si>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</si>
  <si>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</si>
  <si>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</si>
  <si>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</si>
  <si>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</si>
  <si>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</si>
  <si>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</si>
  <si>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</si>
  <si>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</si>
  <si>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</si>
  <si>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</si>
  <si>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</si>
  <si>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</si>
  <si>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</si>
  <si>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</si>
  <si>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</si>
  <si>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</si>
  <si>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</si>
  <si>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</si>
  <si>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</si>
  <si>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</si>
  <si>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</si>
  <si>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</si>
  <si>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</si>
  <si>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</si>
  <si>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</si>
  <si>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</si>
  <si>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</si>
  <si>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</si>
  <si>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</si>
  <si>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</si>
  <si>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</si>
  <si>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</si>
  <si>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</si>
  <si>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</si>
  <si>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</si>
  <si>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</si>
  <si>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</si>
  <si>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</si>
  <si>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</si>
  <si>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</si>
  <si>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</si>
  <si>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</si>
  <si>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</si>
  <si>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</si>
  <si>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</si>
  <si>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</si>
  <si>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</si>
  <si>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</si>
  <si>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</si>
  <si>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</si>
  <si>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</si>
  <si>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</si>
  <si>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</si>
  <si>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</si>
  <si>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</si>
  <si>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</si>
  <si>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</si>
  <si>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</si>
  <si>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</si>
  <si>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</si>
  <si>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</si>
  <si>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</si>
  <si>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</si>
  <si>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</si>
  <si>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</si>
  <si>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</si>
  <si>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</si>
  <si>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</si>
  <si>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</si>
  <si>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</si>
  <si>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</si>
  <si>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</si>
  <si>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</si>
  <si>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</si>
  <si>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</si>
  <si>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</si>
  <si>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</si>
  <si>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</si>
  <si>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</si>
  <si>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</si>
  <si>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</si>
  <si>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</si>
  <si>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</si>
  <si>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</si>
  <si>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</si>
  <si>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</si>
  <si>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</si>
  <si>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</si>
  <si>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</si>
  <si>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</si>
  <si>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</si>
  <si>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</si>
  <si>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</si>
  <si>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</si>
  <si>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</si>
  <si>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</si>
  <si>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</si>
  <si>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</si>
  <si>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</si>
  <si>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</si>
  <si>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</si>
  <si>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</si>
  <si>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</si>
  <si>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</si>
  <si>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</si>
  <si>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</si>
  <si>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</si>
  <si>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</si>
  <si>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</si>
  <si>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</si>
  <si>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</si>
  <si>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</si>
  <si>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</si>
  <si>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</si>
  <si>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</si>
  <si>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</si>
  <si>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</si>
  <si>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</si>
  <si>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</si>
  <si>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</si>
  <si>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</si>
  <si>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</si>
  <si>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</si>
  <si>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</si>
  <si>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</si>
  <si>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</si>
  <si>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</si>
  <si>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</si>
  <si>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</si>
  <si>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</si>
  <si>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</si>
  <si>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</si>
  <si>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</si>
  <si>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</si>
  <si>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</si>
  <si>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</si>
  <si>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</si>
  <si>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</si>
  <si>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</si>
  <si>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</si>
  <si>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</si>
  <si>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</si>
  <si>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</si>
  <si>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</si>
  <si>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</si>
  <si>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</si>
  <si>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</si>
  <si>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</si>
  <si>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</si>
  <si>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</si>
  <si>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</si>
  <si>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</si>
  <si>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</si>
  <si>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</si>
  <si>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</si>
  <si>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</si>
  <si>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</si>
  <si>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</si>
  <si>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</si>
  <si>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</si>
  <si>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</si>
  <si>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</si>
  <si>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</si>
  <si>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</si>
  <si>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</si>
  <si>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</si>
  <si>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</si>
  <si>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</si>
  <si>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</si>
  <si>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</si>
  <si>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</si>
  <si>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</si>
  <si>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</si>
  <si>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</si>
  <si>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</si>
  <si>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</si>
  <si>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</si>
  <si>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</si>
  <si>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</si>
  <si>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</si>
  <si>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</si>
  <si>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</si>
  <si>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</si>
  <si>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</si>
  <si>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</si>
  <si>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</si>
  <si>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</si>
  <si>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</si>
  <si>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</si>
  <si>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</si>
  <si>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</si>
  <si>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</si>
  <si>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</si>
  <si>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</si>
  <si>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</si>
  <si>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</si>
  <si>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</si>
  <si>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</si>
  <si>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</si>
  <si>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</si>
  <si>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</si>
  <si>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</si>
  <si>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</si>
  <si>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</si>
  <si>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</si>
  <si>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</si>
  <si>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</si>
  <si>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</si>
  <si>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</si>
  <si>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</si>
  <si>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</si>
  <si>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</si>
  <si>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</si>
  <si>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</si>
  <si>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</si>
  <si>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</si>
  <si>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</si>
  <si>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</si>
  <si>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</si>
  <si>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</si>
  <si>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</si>
  <si>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</si>
  <si>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</si>
  <si>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</si>
  <si>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</si>
  <si>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</si>
  <si>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</si>
  <si>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</si>
  <si>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</si>
  <si>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</si>
  <si>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</si>
  <si>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</si>
  <si>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</si>
  <si>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</si>
  <si>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</si>
  <si>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</si>
  <si>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</si>
  <si>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</si>
  <si>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</si>
  <si>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</si>
  <si>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</si>
  <si>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</si>
  <si>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</si>
  <si>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</si>
  <si>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</si>
  <si>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</si>
  <si>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</si>
  <si>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</si>
  <si>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</si>
  <si>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</si>
  <si>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</si>
  <si>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</si>
  <si>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</si>
  <si>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</si>
  <si>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</si>
  <si>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</si>
  <si>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</si>
  <si>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</si>
  <si>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</si>
  <si>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</si>
  <si>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</si>
  <si>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</si>
  <si>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</si>
  <si>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</si>
  <si>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</si>
  <si>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</si>
  <si>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</si>
  <si>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</si>
  <si>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</si>
  <si>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</si>
  <si>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</si>
  <si>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</si>
  <si>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</si>
  <si>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</si>
  <si>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</si>
  <si>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</si>
  <si>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</si>
  <si>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</si>
  <si>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</si>
  <si>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</si>
  <si>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</si>
  <si>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</si>
  <si>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</si>
  <si>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</si>
  <si>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</si>
  <si>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</si>
  <si>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</si>
  <si>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</si>
  <si>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</si>
  <si>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</si>
  <si>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</si>
  <si>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</si>
  <si>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</si>
  <si>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</si>
  <si>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</si>
  <si>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</si>
  <si>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</si>
  <si>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</si>
  <si>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</si>
  <si>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</si>
  <si>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</si>
  <si>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</si>
  <si>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</si>
  <si>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</si>
  <si>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</si>
  <si>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</si>
  <si>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</si>
  <si>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</si>
  <si>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</si>
  <si>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</si>
  <si>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</si>
  <si>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</si>
  <si>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</si>
  <si>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</si>
  <si>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</si>
  <si>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</si>
  <si>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</si>
  <si>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</si>
  <si>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</si>
  <si>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</si>
  <si>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</si>
  <si>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</si>
  <si>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</si>
  <si>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</si>
  <si>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</si>
  <si>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</si>
  <si>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</si>
  <si>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</si>
  <si>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</si>
  <si>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</si>
  <si>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</si>
  <si>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</si>
  <si>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</si>
  <si>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</si>
  <si>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</si>
  <si>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</si>
  <si>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</si>
  <si>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</si>
  <si>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</si>
  <si>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</si>
  <si>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</si>
  <si>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</si>
  <si>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</si>
  <si>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</si>
  <si>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</si>
  <si>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</si>
  <si>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</si>
  <si>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</si>
  <si>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</si>
  <si>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</si>
  <si>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</si>
  <si>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</si>
  <si>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</si>
  <si>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</si>
  <si>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</si>
  <si>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</si>
  <si>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</si>
  <si>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</si>
  <si>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</si>
  <si>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</si>
  <si>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</si>
  <si>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</si>
  <si>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</si>
  <si>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</si>
  <si>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</si>
  <si>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</si>
  <si>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</si>
  <si>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</si>
  <si>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</si>
  <si>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</si>
  <si>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</si>
  <si>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</si>
  <si>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</si>
  <si>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</si>
  <si>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</si>
  <si>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</si>
  <si>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</si>
  <si>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</si>
  <si>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</si>
  <si>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</si>
  <si>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</si>
  <si>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</si>
  <si>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</si>
  <si>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</si>
  <si>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</si>
  <si>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</si>
  <si>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</si>
  <si>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</si>
  <si>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</si>
  <si>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</si>
  <si>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</si>
  <si>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</si>
  <si>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</si>
  <si>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</si>
  <si>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</si>
  <si>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</si>
  <si>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</si>
  <si>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</si>
  <si>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</si>
  <si>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</si>
  <si>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</si>
  <si>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</si>
  <si>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</si>
  <si>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</si>
  <si>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</si>
  <si>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</si>
  <si>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</si>
  <si>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</si>
  <si>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</si>
  <si>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</si>
  <si>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</si>
  <si>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</si>
  <si>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</si>
  <si>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</si>
  <si>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</si>
  <si>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</si>
  <si>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</si>
  <si>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</si>
  <si>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</si>
  <si>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</si>
  <si>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</si>
  <si>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</si>
  <si>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</si>
  <si>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</si>
  <si>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</si>
  <si>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</si>
  <si>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</si>
  <si>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</si>
  <si>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</si>
  <si>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</si>
  <si>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</si>
  <si>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</si>
  <si>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</si>
  <si>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</si>
  <si>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</si>
  <si>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</si>
  <si>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</si>
  <si>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</si>
  <si>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</si>
  <si>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</si>
  <si>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</si>
  <si>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</si>
  <si>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</si>
  <si>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</si>
  <si>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</si>
  <si>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</si>
  <si>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</si>
  <si>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</si>
  <si>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</si>
  <si>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</si>
  <si>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</si>
  <si>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</si>
  <si>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</si>
  <si>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</si>
  <si>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</si>
  <si>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</si>
  <si>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</si>
  <si>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</si>
  <si>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</si>
  <si>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</si>
  <si>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</si>
  <si>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</si>
  <si>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</si>
  <si>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</si>
  <si>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</si>
  <si>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</si>
  <si>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https://zakupki.gov.ru/epz/orderplan/purchase-plan/card/common-info.html?id=988331&amp;infoId=9336259    https://www.tgc1.ru/tenders/program/</t>
  </si>
  <si>
    <t>Сведения о результатах проведения закупочных процедур</t>
  </si>
  <si>
    <t xml:space="preserve">http://www.tgc1.ru/tenders/archive/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</si>
  <si>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</si>
  <si>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</si>
  <si>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</si>
  <si>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</si>
  <si>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</si>
  <si>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</si>
  <si>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</si>
  <si>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</si>
  <si>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</si>
  <si>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</si>
  <si>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</si>
  <si>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</si>
  <si>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</si>
  <si>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</si>
  <si>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</si>
  <si>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</si>
  <si>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</si>
  <si>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</si>
  <si>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</si>
  <si>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</si>
  <si>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</si>
  <si>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</si>
  <si>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</si>
  <si>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</si>
  <si>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</si>
  <si>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</si>
  <si>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</si>
  <si>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</si>
  <si>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</si>
  <si>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</si>
  <si>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</si>
  <si>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</si>
  <si>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</si>
  <si>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</si>
  <si>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</si>
  <si>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</si>
  <si>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</si>
  <si>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</si>
  <si>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</si>
  <si>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</si>
  <si>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</si>
  <si>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</si>
  <si>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</si>
  <si>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</si>
  <si>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</si>
  <si>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</si>
  <si>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</si>
  <si>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</si>
  <si>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</si>
  <si>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</si>
  <si>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</si>
  <si>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</si>
  <si>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</si>
  <si>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</si>
  <si>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</si>
  <si>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</si>
  <si>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</si>
  <si>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</si>
  <si>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</si>
  <si>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</si>
  <si>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</si>
  <si>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</si>
  <si>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</si>
  <si>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</si>
  <si>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</si>
  <si>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</si>
  <si>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</si>
  <si>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</si>
  <si>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</si>
  <si>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</si>
  <si>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</si>
  <si>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</si>
  <si>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</si>
  <si>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</si>
  <si>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</si>
  <si>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</si>
  <si>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</si>
  <si>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</si>
  <si>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</si>
  <si>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</si>
  <si>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</si>
  <si>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</si>
  <si>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</si>
  <si>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</si>
  <si>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</si>
  <si>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</si>
  <si>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</si>
  <si>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</si>
  <si>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</si>
  <si>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</si>
  <si>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</si>
  <si>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</si>
  <si>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</si>
  <si>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</si>
  <si>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</si>
  <si>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</si>
  <si>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</si>
  <si>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</si>
  <si>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</si>
  <si>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</si>
  <si>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</si>
  <si>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</si>
  <si>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</si>
  <si>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</si>
  <si>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</si>
  <si>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</si>
  <si>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</si>
  <si>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</si>
  <si>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</si>
  <si>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</si>
  <si>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</si>
  <si>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</si>
  <si>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</si>
  <si>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</si>
  <si>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</si>
  <si>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</si>
  <si>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</si>
  <si>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</si>
  <si>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</si>
  <si>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</si>
  <si>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</si>
  <si>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</si>
  <si>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</si>
  <si>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</si>
  <si>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</si>
  <si>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</si>
  <si>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</si>
  <si>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</si>
  <si>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</si>
  <si>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</si>
  <si>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</si>
  <si>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</si>
  <si>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</si>
  <si>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</si>
  <si>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</si>
  <si>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</si>
  <si>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</si>
  <si>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</si>
  <si>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</si>
  <si>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</si>
  <si>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</si>
  <si>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</si>
  <si>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</si>
  <si>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</si>
  <si>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</si>
  <si>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</si>
  <si>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</si>
  <si>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</si>
  <si>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</si>
  <si>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</si>
  <si>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</si>
  <si>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</si>
  <si>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</si>
  <si>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</si>
  <si>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</si>
  <si>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</si>
  <si>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</si>
  <si>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</si>
  <si>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</si>
  <si>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</si>
  <si>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</si>
  <si>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</si>
  <si>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</si>
  <si>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</si>
  <si>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</si>
  <si>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</si>
  <si>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</si>
  <si>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</si>
  <si>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</si>
  <si>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</si>
  <si>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</si>
  <si>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</si>
  <si>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</si>
  <si>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</si>
  <si>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</si>
  <si>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</si>
  <si>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</si>
  <si>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</si>
  <si>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</si>
  <si>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</si>
  <si>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</si>
  <si>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</si>
  <si>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</si>
  <si>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</si>
  <si>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</si>
  <si>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</si>
  <si>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</si>
  <si>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</si>
  <si>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</si>
  <si>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</si>
  <si>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</si>
  <si>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</si>
  <si>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</si>
  <si>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</si>
  <si>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</si>
  <si>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</si>
  <si>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</si>
  <si>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</si>
  <si>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</si>
  <si>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</si>
  <si>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</si>
  <si>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</si>
  <si>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</si>
  <si>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</si>
  <si>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</si>
  <si>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</si>
  <si>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</si>
  <si>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</si>
  <si>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</si>
  <si>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</si>
  <si>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</si>
  <si>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</si>
  <si>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</si>
  <si>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</si>
  <si>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</si>
  <si>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</si>
  <si>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</si>
  <si>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</si>
  <si>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</si>
  <si>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</si>
  <si>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</si>
  <si>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</si>
  <si>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</si>
  <si>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</si>
  <si>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</si>
  <si>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</si>
  <si>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</si>
  <si>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</si>
  <si>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</si>
  <si>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</si>
  <si>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</si>
  <si>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</si>
  <si>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</si>
  <si>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</si>
  <si>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</si>
  <si>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</si>
  <si>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</si>
  <si>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</si>
  <si>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</si>
  <si>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</si>
  <si>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</si>
  <si>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</si>
  <si>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</si>
  <si>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</si>
  <si>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</si>
  <si>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</si>
  <si>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</si>
  <si>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</si>
  <si>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</si>
  <si>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</si>
  <si>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</si>
  <si>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</si>
  <si>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</si>
  <si>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</si>
  <si>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</si>
  <si>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</si>
  <si>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</si>
  <si>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</si>
  <si>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</si>
  <si>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</si>
  <si>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</si>
  <si>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</si>
  <si>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</si>
  <si>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</si>
  <si>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</si>
  <si>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</si>
  <si>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</si>
  <si>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</si>
  <si>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</si>
  <si>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</si>
  <si>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</si>
  <si>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</si>
  <si>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</si>
  <si>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</si>
  <si>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</si>
  <si>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</si>
  <si>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</si>
  <si>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</si>
  <si>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</si>
  <si>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</si>
  <si>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</si>
  <si>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</si>
  <si>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</si>
  <si>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</si>
  <si>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</si>
  <si>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</si>
  <si>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</si>
  <si>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</si>
  <si>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</si>
  <si>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</si>
  <si>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</si>
  <si>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</si>
  <si>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</si>
  <si>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</si>
  <si>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</si>
  <si>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</si>
  <si>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</si>
  <si>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</si>
  <si>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</si>
  <si>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</si>
  <si>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</si>
  <si>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</si>
  <si>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</si>
  <si>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</si>
  <si>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</si>
  <si>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</si>
  <si>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</si>
  <si>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</si>
  <si>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</si>
  <si>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</si>
  <si>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</si>
  <si>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</si>
  <si>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</si>
  <si>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</si>
  <si>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</si>
  <si>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</si>
  <si>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</si>
  <si>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</si>
  <si>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</si>
  <si>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</si>
  <si>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</si>
  <si>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</si>
  <si>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</si>
  <si>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</si>
  <si>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</si>
  <si>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</si>
  <si>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</si>
  <si>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</si>
  <si>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</si>
  <si>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</si>
  <si>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</si>
  <si>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</si>
  <si>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</si>
  <si>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</si>
  <si>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</si>
  <si>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</si>
  <si>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</si>
  <si>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</si>
  <si>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</si>
  <si>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</si>
  <si>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</si>
  <si>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</si>
  <si>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</si>
  <si>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</si>
  <si>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</si>
  <si>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</si>
  <si>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</si>
  <si>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</si>
  <si>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</si>
  <si>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</si>
  <si>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</si>
  <si>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</si>
  <si>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</si>
  <si>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</si>
  <si>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</si>
  <si>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</si>
  <si>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</si>
  <si>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</si>
  <si>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</si>
  <si>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</si>
  <si>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</si>
  <si>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</si>
  <si>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</si>
  <si>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</si>
  <si>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</si>
  <si>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</si>
  <si>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</si>
  <si>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</si>
  <si>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</si>
  <si>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</si>
  <si>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</si>
  <si>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</si>
  <si>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</si>
  <si>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</si>
  <si>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</si>
  <si>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</si>
  <si>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</si>
  <si>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</si>
  <si>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</si>
  <si>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</si>
  <si>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</si>
  <si>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</si>
  <si>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</si>
  <si>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</si>
  <si>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</si>
  <si>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</si>
  <si>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</si>
  <si>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</si>
  <si>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</si>
  <si>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</si>
  <si>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</si>
  <si>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</si>
  <si>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</si>
  <si>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</si>
  <si>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</si>
  <si>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</si>
  <si>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</si>
  <si>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</si>
  <si>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</si>
  <si>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</si>
  <si>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</si>
  <si>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</si>
  <si>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</si>
  <si>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</si>
  <si>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</si>
  <si>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</si>
  <si>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</si>
  <si>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</si>
  <si>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</si>
  <si>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</si>
  <si>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</si>
  <si>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</si>
  <si>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</si>
  <si>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</si>
  <si>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</si>
  <si>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</si>
  <si>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</si>
  <si>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</si>
  <si>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</si>
  <si>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</si>
  <si>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</si>
  <si>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</si>
  <si>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</si>
  <si>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</si>
  <si>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</si>
  <si>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</si>
  <si>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</si>
  <si>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</si>
  <si>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</si>
  <si>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</si>
  <si>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</si>
  <si>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</si>
  <si>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</si>
  <si>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</si>
  <si>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</si>
  <si>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</si>
  <si>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</si>
  <si>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</si>
  <si>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</si>
  <si>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</si>
  <si>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</si>
  <si>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</si>
  <si>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</si>
  <si>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</si>
  <si>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</si>
  <si>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</si>
  <si>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</si>
  <si>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</si>
  <si>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</si>
  <si>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</si>
  <si>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</si>
  <si>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</si>
  <si>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</si>
  <si>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</si>
  <si>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</si>
  <si>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</si>
  <si>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</si>
  <si>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</si>
  <si>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</si>
  <si>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</si>
  <si>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</si>
  <si>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</si>
  <si>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</si>
  <si>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</si>
  <si>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</si>
  <si>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</si>
  <si>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</si>
  <si>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</si>
  <si>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</si>
  <si>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</si>
  <si>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</si>
  <si>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</si>
  <si>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</si>
  <si>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</si>
  <si>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</si>
  <si>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</si>
  <si>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</si>
  <si>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</si>
  <si>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</si>
  <si>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</si>
  <si>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</si>
  <si>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</si>
  <si>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</si>
  <si>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</si>
  <si>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</si>
  <si>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</si>
  <si>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</si>
  <si>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</si>
  <si>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</si>
  <si>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</si>
  <si>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</si>
  <si>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</si>
  <si>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</si>
  <si>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</si>
  <si>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</si>
  <si>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</si>
  <si>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</si>
  <si>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</si>
  <si>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</si>
  <si>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</si>
  <si>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</si>
  <si>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</si>
  <si>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</si>
  <si>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</si>
  <si>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</si>
  <si>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</si>
  <si>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</si>
  <si>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</si>
  <si>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</si>
  <si>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</si>
  <si>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</si>
  <si>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</si>
  <si>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</si>
  <si>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</si>
  <si>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</si>
  <si>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</si>
  <si>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</si>
  <si>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</si>
  <si>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</si>
  <si>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</si>
  <si>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</si>
  <si>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</si>
  <si>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</si>
  <si>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</si>
  <si>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</si>
  <si>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</si>
  <si>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</si>
  <si>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</si>
  <si>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</si>
  <si>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</si>
  <si>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</si>
  <si>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</si>
  <si>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</si>
  <si>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</si>
  <si>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</si>
  <si>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</si>
  <si>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</si>
  <si>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</si>
  <si>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</si>
  <si>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</si>
  <si>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</si>
  <si>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</si>
  <si>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</si>
  <si>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</si>
  <si>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</si>
  <si>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</si>
  <si>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</si>
  <si>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</si>
  <si>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</si>
  <si>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</si>
  <si>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</si>
  <si>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</si>
  <si>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</si>
  <si>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</si>
  <si>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</si>
  <si>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</si>
  <si>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</si>
  <si>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</si>
  <si>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</si>
  <si>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</si>
  <si>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</si>
  <si>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</si>
  <si>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</si>
  <si>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</si>
  <si>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</si>
  <si>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</si>
  <si>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</si>
  <si>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</si>
  <si>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</si>
  <si>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</si>
  <si>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</si>
  <si>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</si>
  <si>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</si>
  <si>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</si>
  <si>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</si>
  <si>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</si>
  <si>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</si>
  <si>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</si>
  <si>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</si>
  <si>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</si>
  <si>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</si>
  <si>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</si>
  <si>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</si>
  <si>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</si>
  <si>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</si>
  <si>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</si>
  <si>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</si>
  <si>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</si>
  <si>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</si>
  <si>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</si>
  <si>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</si>
  <si>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</si>
  <si>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</si>
  <si>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</si>
  <si>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</si>
  <si>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</si>
  <si>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</si>
  <si>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</si>
  <si>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</si>
  <si>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</si>
  <si>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</si>
  <si>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</si>
  <si>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</si>
  <si>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</si>
  <si>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</si>
  <si>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</si>
  <si>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</si>
  <si>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</si>
  <si>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</si>
  <si>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</si>
  <si>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</si>
  <si>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</si>
  <si>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</si>
  <si>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</si>
  <si>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</si>
  <si>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</si>
  <si>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</si>
  <si>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</si>
  <si>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</si>
  <si>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</si>
  <si>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</si>
  <si>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</si>
  <si>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</si>
  <si>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</si>
  <si>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</si>
  <si>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</si>
  <si>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</si>
  <si>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</si>
  <si>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</si>
  <si>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</si>
  <si>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</si>
  <si>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</si>
  <si>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</si>
  <si>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</si>
  <si>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</si>
  <si>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</si>
  <si>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</si>
  <si>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</si>
  <si>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</si>
  <si>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</si>
  <si>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</si>
  <si>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</si>
  <si>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</si>
  <si>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</si>
  <si>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</si>
  <si>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</si>
  <si>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</si>
  <si>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</si>
  <si>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</si>
  <si>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</si>
  <si>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</si>
  <si>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</si>
  <si>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</si>
  <si>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</si>
  <si>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</si>
  <si>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</si>
  <si>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</si>
  <si>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</si>
  <si>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</si>
  <si>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</si>
  <si>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</si>
  <si>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</si>
  <si>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</si>
  <si>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</si>
  <si>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</si>
  <si>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</si>
  <si>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</si>
  <si>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</si>
  <si>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</si>
  <si>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</si>
  <si>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</si>
  <si>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</si>
  <si>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</si>
  <si>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</si>
  <si>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</si>
  <si>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</si>
  <si>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</si>
  <si>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</si>
  <si>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</si>
  <si>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</si>
  <si>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</si>
  <si>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</si>
  <si>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</si>
  <si>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</si>
  <si>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</si>
  <si>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</si>
  <si>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</si>
  <si>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</si>
  <si>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</si>
  <si>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</si>
  <si>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</si>
  <si>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</si>
  <si>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</si>
  <si>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</si>
  <si>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</si>
  <si>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</si>
  <si>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</si>
  <si>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</si>
  <si>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</si>
  <si>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</si>
  <si>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</si>
  <si>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</si>
  <si>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</si>
  <si>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</si>
  <si>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</si>
  <si>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</si>
  <si>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</si>
  <si>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</si>
  <si>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</si>
  <si>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</si>
  <si>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</si>
  <si>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</si>
  <si>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</si>
  <si>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</si>
  <si>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</si>
  <si>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</si>
  <si>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</si>
  <si>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</si>
  <si>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</si>
  <si>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</si>
  <si>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</si>
  <si>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</si>
  <si>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</si>
  <si>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</si>
  <si>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</si>
  <si>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</si>
  <si>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</si>
  <si>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</si>
  <si>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</si>
  <si>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</si>
  <si>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</si>
  <si>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</si>
  <si>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</si>
  <si>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</si>
  <si>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</si>
  <si>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</si>
  <si>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</si>
  <si>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</si>
  <si>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</si>
  <si>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</si>
  <si>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</si>
  <si>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</si>
  <si>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</si>
  <si>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</si>
  <si>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</si>
  <si>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</si>
  <si>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</si>
  <si>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</si>
  <si>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</si>
  <si>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</si>
  <si>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</si>
  <si>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</si>
  <si>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</si>
  <si>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</si>
  <si>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</si>
  <si>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</si>
  <si>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</si>
  <si>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</si>
  <si>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</si>
  <si>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</si>
  <si>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</si>
  <si>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</si>
  <si>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</si>
  <si>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</si>
  <si>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</si>
  <si>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</si>
  <si>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</si>
  <si>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</si>
  <si>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</si>
  <si>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</si>
  <si>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</si>
  <si>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</si>
  <si>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</si>
  <si>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</si>
  <si>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</si>
  <si>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</si>
  <si>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</si>
  <si>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</si>
  <si>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</si>
  <si>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</si>
  <si>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</si>
  <si>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</si>
  <si>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</si>
  <si>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</si>
  <si>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</si>
  <si>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</si>
  <si>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</si>
  <si>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</si>
  <si>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</si>
  <si>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</si>
  <si>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</si>
  <si>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</si>
  <si>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</si>
  <si>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</si>
  <si>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</si>
  <si>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</si>
  <si>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</si>
  <si>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</si>
  <si>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</si>
  <si>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</si>
  <si>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</si>
  <si>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</si>
  <si>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</si>
  <si>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</si>
  <si>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</si>
  <si>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</si>
  <si>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</si>
  <si>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</si>
  <si>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</si>
  <si>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</si>
  <si>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</si>
  <si>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</si>
  <si>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</si>
  <si>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</si>
  <si>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</si>
  <si>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</si>
  <si>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</si>
  <si>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</si>
  <si>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</si>
  <si>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</si>
  <si>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</si>
  <si>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</si>
  <si>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</si>
  <si>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</si>
  <si>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</si>
  <si>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</si>
  <si>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</si>
  <si>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</si>
  <si>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</si>
  <si>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</si>
  <si>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</si>
  <si>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</si>
  <si>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</si>
  <si>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</si>
  <si>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</si>
  <si>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</si>
  <si>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</si>
  <si>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</si>
  <si>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</si>
  <si>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</si>
  <si>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</si>
  <si>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</si>
  <si>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</si>
  <si>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</si>
  <si>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</si>
  <si>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</si>
  <si>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</si>
  <si>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</si>
  <si>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</si>
  <si>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</si>
  <si>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</si>
  <si>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</si>
  <si>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</si>
  <si>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</si>
  <si>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</si>
  <si>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</si>
  <si>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</si>
  <si>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</si>
  <si>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</si>
  <si>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</si>
  <si>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</si>
  <si>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</si>
  <si>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</si>
  <si>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</si>
  <si>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</si>
  <si>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</si>
  <si>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</si>
  <si>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</si>
  <si>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</si>
  <si>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</si>
  <si>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</si>
  <si>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</si>
  <si>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</si>
  <si>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</si>
  <si>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</si>
  <si>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</si>
  <si>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</si>
  <si>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</si>
  <si>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</si>
  <si>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</si>
  <si>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</si>
  <si>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</si>
  <si>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</si>
  <si>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</si>
  <si>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</si>
  <si>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</si>
  <si>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</si>
  <si>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</si>
  <si>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</si>
  <si>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</si>
  <si>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</si>
  <si>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</si>
  <si>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</si>
  <si>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</si>
  <si>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</si>
  <si>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</si>
  <si>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</si>
  <si>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</si>
  <si>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</si>
  <si>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</si>
  <si>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</si>
  <si>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</si>
  <si>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</si>
  <si>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</si>
  <si>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</si>
  <si>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</si>
  <si>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</si>
  <si>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</si>
  <si>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</si>
  <si>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</si>
  <si>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</si>
  <si>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</si>
  <si>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</si>
  <si>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</si>
  <si>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</si>
  <si>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</si>
  <si>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</si>
  <si>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</si>
  <si>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</si>
  <si>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</si>
  <si>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</si>
  <si>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</si>
  <si>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</si>
  <si>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</si>
  <si>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</si>
  <si>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</si>
  <si>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</si>
  <si>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</si>
  <si>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</si>
  <si>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</si>
  <si>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</si>
  <si>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</si>
  <si>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</si>
  <si>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</si>
  <si>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</si>
  <si>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</si>
  <si>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</si>
  <si>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</si>
  <si>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</si>
  <si>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</si>
  <si>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</si>
  <si>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</si>
  <si>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</si>
  <si>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</si>
  <si>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</si>
  <si>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</si>
  <si>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</si>
  <si>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</si>
  <si>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</si>
  <si>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</si>
  <si>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</si>
  <si>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</si>
  <si>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</si>
  <si>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</si>
  <si>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</si>
  <si>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</si>
  <si>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</si>
  <si>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</si>
  <si>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</si>
  <si>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</si>
  <si>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</si>
  <si>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</si>
  <si>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</si>
  <si>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</si>
  <si>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</si>
  <si>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</si>
  <si>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</si>
  <si>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</si>
  <si>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</si>
  <si>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</si>
  <si>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</si>
  <si>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</si>
  <si>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</si>
  <si>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</si>
  <si>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</si>
  <si>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</si>
  <si>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</si>
  <si>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</si>
  <si>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</si>
  <si>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</si>
  <si>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</si>
  <si>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</si>
  <si>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</si>
  <si>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</si>
  <si>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</si>
  <si>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</si>
  <si>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</si>
  <si>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</si>
  <si>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</si>
  <si>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</si>
  <si>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</si>
  <si>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</si>
  <si>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</si>
  <si>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</si>
  <si>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</si>
  <si>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</si>
  <si>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</si>
  <si>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</si>
  <si>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</si>
  <si>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</si>
  <si>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</si>
  <si>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</si>
  <si>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</si>
  <si>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</si>
  <si>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</si>
  <si>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</si>
  <si>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</si>
  <si>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</si>
  <si>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</si>
  <si>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</si>
  <si>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</si>
  <si>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</si>
  <si>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</si>
  <si>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</si>
  <si>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</si>
  <si>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</si>
  <si>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</si>
  <si>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</si>
  <si>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</si>
  <si>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</si>
  <si>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</si>
  <si>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</si>
  <si>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</si>
  <si>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</si>
  <si>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</si>
  <si>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</si>
  <si>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</si>
  <si>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</si>
  <si>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</si>
  <si>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</si>
  <si>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</si>
  <si>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</si>
  <si>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</si>
  <si>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</si>
  <si>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</si>
  <si>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</si>
  <si>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</si>
  <si>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</si>
  <si>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</si>
  <si>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</si>
  <si>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</si>
  <si>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</si>
  <si>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</si>
  <si>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</si>
  <si>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</si>
  <si>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</si>
  <si>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</si>
  <si>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</si>
  <si>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</si>
  <si>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</si>
  <si>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</si>
  <si>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</si>
  <si>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</si>
  <si>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</si>
  <si>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</si>
  <si>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</si>
  <si>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</si>
  <si>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</si>
  <si>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</si>
  <si>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</si>
  <si>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</si>
  <si>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</si>
  <si>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</si>
  <si>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</si>
  <si>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</si>
  <si>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</si>
  <si>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</si>
  <si>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</si>
  <si>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</si>
  <si>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</si>
  <si>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</si>
  <si>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</si>
  <si>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</si>
  <si>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</si>
  <si>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</si>
  <si>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</si>
  <si>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</si>
  <si>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</si>
  <si>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</si>
  <si>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</si>
  <si>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</si>
  <si>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</si>
  <si>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</si>
  <si>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</si>
  <si>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</si>
  <si>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</si>
  <si>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</si>
  <si>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</si>
  <si>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</si>
  <si>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</si>
  <si>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</si>
  <si>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</si>
  <si>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</si>
  <si>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</si>
  <si>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</si>
  <si>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</si>
  <si>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</si>
  <si>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</si>
  <si>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</si>
  <si>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</si>
  <si>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</si>
  <si>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</si>
  <si>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</si>
  <si>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</si>
  <si>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</si>
  <si>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</si>
  <si>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</si>
  <si>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</si>
  <si>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</si>
  <si>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</si>
  <si>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</si>
  <si>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</si>
  <si>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</si>
  <si>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</si>
  <si>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</si>
  <si>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</si>
  <si>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</si>
  <si>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</si>
  <si>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</si>
  <si>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</si>
  <si>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</si>
  <si>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</si>
  <si>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</si>
  <si>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</si>
  <si>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</si>
  <si>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</si>
  <si>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</si>
  <si>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</si>
  <si>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</si>
  <si>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</si>
  <si>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</si>
  <si>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</si>
  <si>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</si>
  <si>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</si>
  <si>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</si>
  <si>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</si>
  <si>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</si>
  <si>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</si>
  <si>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</si>
  <si>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</si>
  <si>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</si>
  <si>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</si>
  <si>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</si>
  <si>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</si>
  <si>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</si>
  <si>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</si>
  <si>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</si>
  <si>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</si>
  <si>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</si>
  <si>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</si>
  <si>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</si>
  <si>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</si>
  <si>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</si>
  <si>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</si>
  <si>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</si>
  <si>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</si>
  <si>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</si>
  <si>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</si>
  <si>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</si>
  <si>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</si>
  <si>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</si>
  <si>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</si>
  <si>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</si>
  <si>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</si>
  <si>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</si>
  <si>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</si>
  <si>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</si>
  <si>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</si>
  <si>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</si>
  <si>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</si>
  <si>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</si>
  <si>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</si>
  <si>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</si>
  <si>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</si>
  <si>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</si>
  <si>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</si>
  <si>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</si>
  <si>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</si>
  <si>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</si>
  <si>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</si>
  <si>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</si>
  <si>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</si>
  <si>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</si>
  <si>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</si>
  <si>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</si>
  <si>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</si>
  <si>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</si>
  <si>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21-05-2025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</si>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</sst>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eregotsova.IN@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0ABBE-EFE8-1AA8-8DF7-D2C76C5EF3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0" width="5.421875" customWidth="1"/>
    <col min="2" max="2" style="2680" width="9.140625" customWidth="1"/>
    <col min="3" max="3" style="2680" width="16.421875" customWidth="1"/>
    <col min="4" max="25" style="2680" width="6.28125" customWidth="1"/>
    <col min="26" max="28" style="268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297788-74D6-6075-F308-882A1BDA6D48}" mc:Ignorable="x14ac xr xr2 xr3">
  <sheetPr>
    <tabColor rgb="FFCCCCFF"/>
  </sheetPr>
  <dimension ref="A1:Q79"/>
  <sheetViews>
    <sheetView topLeftCell="C16" showGridLines="0" zoomScale="90" workbookViewId="0">
      <selection activeCell="I34" sqref="I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45805.43579861111</v>
      </c>
      <c r="G11" s="79"/>
      <c r="H11" s="775" t="s">
        <v>22</v>
      </c>
      <c r="J11" s="878" t="s">
        <v>23</v>
      </c>
      <c r="Q11" s="76">
        <v>0</v>
      </c>
    </row>
    <row customHeight="1" ht="22.5">
      <c r="A12" s="2100"/>
      <c r="D12" s="77"/>
      <c r="E12" s="1167" t="s">
        <v>24</v>
      </c>
      <c r="F12" s="1734">
        <v>46022.43604166667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45805.436273148145</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32696C8-02B8-6A38-5C79-16B3A6277A88}"/>
    <hyperlink ref="H17" location="Титульный!H9" display="Как заполнить?" tooltip="Помощь по работе с полями отчётной формы" xr:uid="{9A305E08-C878-AD98-1558-7E6576875685}"/>
    <hyperlink ref="H39" location="Титульный!H9" display="Как заполнить?" tooltip="Помощь по работе с полями отчётной формы" xr:uid="{681C5628-4FC8-E4B4-8894-1C30CAAAB221}"/>
    <hyperlink ref="H62" location="Титульный!H9" display="Как заполнить?" tooltip="Помощь по работе с полями отчётной формы" xr:uid="{D5B13CF8-FFA8-1F6E-1348-44E896FA4C7D}"/>
    <hyperlink ref="F70" r:id="rId4" tooltip="Beregotsova.IN@tgc1.ru" xr:uid="{8FE85388-DCD8-0733-DE18-5ECDCC9ECA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A3FBB-D414-5E98-9CE8-84C4C9B5B1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Апатиты(47519000)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5B51B-7A28-6B18-9048-CC8819A788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"Кольский")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D7468-41F8-EBF3-B138-0AD6036C85AF}" mc:Ignorable="x14ac xr xr2 xr3">
  <sheetPr>
    <tabColor rgb="FFCCCCFF"/>
  </sheetPr>
  <dimension ref="A1:AR146"/>
  <sheetViews>
    <sheetView showGridLines="0" workbookViewId="0">
      <pane xSplit="6" ySplit="12" topLeftCell="G55"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"Кольский")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632" t="s">
        <v>28</v>
      </c>
      <c r="H18" s="2556"/>
      <c r="I18" s="2569"/>
      <c r="J18" s="2154"/>
      <c r="K18" s="2139"/>
      <c r="L18" s="2139"/>
      <c r="M18" s="2139"/>
      <c r="N18" s="2567"/>
      <c r="O18" s="2139"/>
      <c r="P18" s="2139"/>
      <c r="Q18" s="2139"/>
      <c r="R18" s="2565"/>
      <c r="S18" s="2139"/>
      <c r="T18" s="2139"/>
      <c r="U18" s="2139"/>
      <c r="V18" s="2565"/>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632" t="s">
        <v>28</v>
      </c>
      <c r="H19" s="2557"/>
      <c r="I19" s="2570"/>
      <c r="J19" s="2155"/>
      <c r="K19" s="2140"/>
      <c r="L19" s="2140"/>
      <c r="M19" s="2140"/>
      <c r="N19" s="2568"/>
      <c r="O19" s="2140"/>
      <c r="P19" s="2140"/>
      <c r="Q19" s="2140"/>
      <c r="R19" s="2566"/>
      <c r="S19" s="2140"/>
      <c r="T19" s="2179"/>
      <c r="U19" s="2179"/>
      <c r="V19" s="2179"/>
      <c r="W19" s="218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3" t="s">
        <v>28</v>
      </c>
      <c r="H20" s="2557"/>
      <c r="I20" s="2570"/>
      <c r="J20" s="2558"/>
      <c r="K20" s="2140"/>
      <c r="L20" s="2140"/>
      <c r="M20" s="2140"/>
      <c r="N20" s="2566"/>
      <c r="O20" s="2140"/>
      <c r="P20" s="2140"/>
      <c r="Q20" s="2179"/>
      <c r="R20" s="2179"/>
      <c r="S20" s="1855"/>
      <c r="T20" s="1855"/>
      <c r="U20" s="1855"/>
      <c r="V20" s="1855"/>
      <c r="W20" s="218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3" t="s">
        <v>28</v>
      </c>
      <c r="H21" s="2557"/>
      <c r="I21" s="2570"/>
      <c r="J21" s="2558"/>
      <c r="K21" s="2140"/>
      <c r="L21" s="2179"/>
      <c r="M21" s="2179"/>
      <c r="N21" s="2179"/>
      <c r="O21" s="2179"/>
      <c r="P21" s="2179"/>
      <c r="Q21" s="2179"/>
      <c r="R21" s="2179"/>
      <c r="S21" s="1855"/>
      <c r="T21" s="1855"/>
      <c r="U21" s="1855"/>
      <c r="V21" s="1855"/>
      <c r="W21" s="218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3" t="s">
        <v>28</v>
      </c>
      <c r="H22" s="1301"/>
      <c r="I22" s="2189"/>
      <c r="J22" s="2189"/>
      <c r="K22" s="2189"/>
      <c r="L22" s="2189"/>
      <c r="M22" s="2189"/>
      <c r="N22" s="2189"/>
      <c r="O22" s="2189"/>
      <c r="P22" s="2189"/>
      <c r="Q22" s="2189"/>
      <c r="R22" s="2189"/>
      <c r="S22" s="1856"/>
      <c r="T22" s="1856"/>
      <c r="U22" s="1856"/>
      <c r="V22" s="1856"/>
      <c r="W22" s="2190"/>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202</v>
      </c>
      <c r="F58" s="2147" t="s">
        <v>66</v>
      </c>
      <c r="G58" s="263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58" s="2555"/>
      <c r="I58" s="2555">
        <v>1</v>
      </c>
      <c r="J58" s="2503" t="s">
        <v>203</v>
      </c>
      <c r="K58" s="2187" t="s">
        <v>19</v>
      </c>
      <c r="L58" s="2110"/>
      <c r="M58" s="2110" t="s">
        <v>109</v>
      </c>
      <c r="N58" s="440" t="s">
        <v>28</v>
      </c>
      <c r="O58" s="2187" t="s">
        <v>19</v>
      </c>
      <c r="P58" s="2110"/>
      <c r="Q58" s="2110" t="s">
        <v>109</v>
      </c>
      <c r="R58" s="2635" t="s">
        <v>28</v>
      </c>
      <c r="S58" s="2109" t="s">
        <v>19</v>
      </c>
      <c r="T58" s="2110"/>
      <c r="U58" s="2110" t="s">
        <v>109</v>
      </c>
      <c r="V58" s="2635" t="s">
        <v>28</v>
      </c>
      <c r="W58" s="2503"/>
      <c r="X58" s="1269"/>
      <c r="Y58" s="1269"/>
      <c r="Z58" s="1269"/>
      <c r="AA58" s="1269"/>
      <c r="AB58" s="1269" t="s">
        <v>204</v>
      </c>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Производство тепловой энергии. Комбинированная выработка с уст. мощностью производства электрической энергии 25 МВт и более</v>
      </c>
      <c r="AJ58" s="1269" t="str">
        <f>IF($J$58=0,"",$J$58)</f>
        <v>Плата за подключение к системе теплоснабжения</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без дифференциации</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4"/>
      <c r="H59" s="2555"/>
      <c r="I59" s="2555"/>
      <c r="J59" s="2503"/>
      <c r="K59" s="2188"/>
      <c r="L59" s="2110"/>
      <c r="M59" s="2110"/>
      <c r="N59" s="440" t="s">
        <v>28</v>
      </c>
      <c r="O59" s="2188"/>
      <c r="P59" s="2110"/>
      <c r="Q59" s="2110"/>
      <c r="R59" s="2635" t="s">
        <v>28</v>
      </c>
      <c r="S59" s="2109"/>
      <c r="T59" s="2636"/>
      <c r="U59" s="2637"/>
      <c r="V59" s="2638" t="s">
        <v>210</v>
      </c>
      <c r="W59" s="2639"/>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40"/>
      <c r="H60" s="2505"/>
      <c r="I60" s="2505"/>
      <c r="J60" s="2535"/>
      <c r="K60" s="2188"/>
      <c r="L60" s="2505"/>
      <c r="M60" s="2505"/>
      <c r="N60" s="2635" t="s">
        <v>28</v>
      </c>
      <c r="O60" s="2114"/>
      <c r="P60" s="2641"/>
      <c r="Q60" s="2642"/>
      <c r="R60" s="2643" t="s">
        <v>211</v>
      </c>
      <c r="S60" s="2644"/>
      <c r="T60" s="2645"/>
      <c r="U60" s="2646"/>
      <c r="V60" s="2647"/>
      <c r="W60" s="264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40"/>
      <c r="H61" s="2505"/>
      <c r="I61" s="2505"/>
      <c r="J61" s="2535"/>
      <c r="K61" s="2114"/>
      <c r="L61" s="2649"/>
      <c r="M61" s="2650"/>
      <c r="N61" s="2651" t="s">
        <v>212</v>
      </c>
      <c r="O61" s="2652"/>
      <c r="P61" s="2653"/>
      <c r="Q61" s="2654"/>
      <c r="R61" s="2655"/>
      <c r="S61" s="2656"/>
      <c r="T61" s="2657"/>
      <c r="U61" s="2658"/>
      <c r="V61" s="2659"/>
      <c r="W61" s="2660"/>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40"/>
      <c r="H62" s="2661"/>
      <c r="I62" s="2662"/>
      <c r="J62" s="2663" t="s">
        <v>213</v>
      </c>
      <c r="K62" s="2664"/>
      <c r="L62" s="2665"/>
      <c r="M62" s="2666"/>
      <c r="N62" s="2667"/>
      <c r="O62" s="2668"/>
      <c r="P62" s="2669"/>
      <c r="Q62" s="2670"/>
      <c r="R62" s="2671"/>
      <c r="S62" s="2672"/>
      <c r="T62" s="2673"/>
      <c r="U62" s="2674"/>
      <c r="V62" s="2675"/>
      <c r="W62" s="267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59 F60: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59 G60: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4F7C8-A313-2D58-9721-BB569E1A92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"Кольский")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128</v>
      </c>
      <c r="H9" s="2196"/>
      <c r="I9" s="2197"/>
      <c r="J9" s="2103"/>
      <c r="K9" s="1561"/>
      <c r="L9" s="2129" t="s">
        <v>292</v>
      </c>
      <c r="M9" s="2103"/>
      <c r="N9" s="2194" t="s">
        <v>88</v>
      </c>
      <c r="O9" s="2195"/>
      <c r="P9" s="2129" t="s">
        <v>129</v>
      </c>
      <c r="Q9" s="1558"/>
      <c r="R9" s="2129" t="s">
        <v>292</v>
      </c>
      <c r="S9" s="2103"/>
      <c r="T9" s="2194" t="s">
        <v>88</v>
      </c>
      <c r="U9" s="2195"/>
      <c r="V9" s="2129" t="s">
        <v>129</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130</v>
      </c>
      <c r="BM10" s="295">
        <v>23</v>
      </c>
    </row>
    <row customHeight="1" ht="15">
      <c r="D11" s="2185" t="s">
        <v>109</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26568-7B32-7C28-480B-C9B07CE347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"Кольский")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308</v>
      </c>
      <c r="F11" s="1013" t="str">
        <f>IF(region_name="","",region_name)</f>
        <v>Мурманская область</v>
      </c>
      <c r="G11" s="1014" t="s">
        <v>309</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7841312071</v>
      </c>
      <c r="G14" s="1014" t="s">
        <v>313</v>
      </c>
      <c r="H14" s="477"/>
      <c r="J14" s="457">
        <v>0</v>
      </c>
    </row>
    <row customHeight="1" ht="22.5" hidden="1">
      <c r="A15" s="459"/>
      <c r="B15" s="504"/>
      <c r="C15" s="459"/>
      <c r="D15" s="1011" t="s">
        <v>314</v>
      </c>
      <c r="E15" s="1012" t="s">
        <v>315</v>
      </c>
      <c r="F15" s="1013" t="str">
        <f>IF(kpp="","",kpp)</f>
        <v>519001001</v>
      </c>
      <c r="G15" s="1014" t="s">
        <v>316</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5EBC-0F18-0CD8-42C8-C0C917C157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"Кольский")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EBE48-3065-1216-E0D2-1589948748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109</v>
      </c>
      <c r="E2" s="2237"/>
      <c r="F2" s="1627"/>
      <c r="G2" s="1622" t="s">
        <v>109</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ПАО "ТГК-1" (филиал "Кольский")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105</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C2798-F2C1-FBDB-1D68-2A31A90139B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ПАО "ТГК-1" (филиал "Кольский")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F2958-5488-043B-0318-7ED01CF005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A810B-38DF-CCC8-BE08-FC4ABE045D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B4B14-B4C8-F6D2-263A-0AD6D973FF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45805.436273148145</v>
      </c>
      <c r="W30" s="2266"/>
      <c r="X30" s="2266"/>
      <c r="Y30" s="2266"/>
      <c r="Z30" s="2266"/>
      <c r="AA30" s="2266"/>
      <c r="AB30" s="2266"/>
      <c r="AC30" s="1637"/>
      <c r="AD30" s="2266" t="str">
        <f>IF(TITLE_DATE_PR_CHANGE="",IF(TITLE_DATE_PR="","",TITLE_DATE_PR),TITLE_DATE_PR_CHANGE)</f>
        <v>45805.436273148145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04/10-11/10/КТ</v>
      </c>
      <c r="W31" s="2253"/>
      <c r="X31" s="2253"/>
      <c r="Y31" s="2253"/>
      <c r="Z31" s="2253"/>
      <c r="AA31" s="2253"/>
      <c r="AB31" s="2253"/>
      <c r="AC31" s="1637"/>
      <c r="AD31" s="2253" t="str">
        <f>IF(TITLE_NUMBER_PR_CHANGE="",IF(TITLE_NUMBER_PR="","",TITLE_NUMBER_PR),TITLE_NUMBER_PR_CHANGE)</f>
        <v>04/10-11/10/КТ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45805.436273148145</v>
      </c>
      <c r="W34" s="2266"/>
      <c r="X34" s="2266"/>
      <c r="Y34" s="2266"/>
      <c r="Z34" s="2266"/>
      <c r="AA34" s="2266"/>
      <c r="AB34" s="2266"/>
      <c r="AC34" s="1637"/>
      <c r="AD34" s="2266" t="str">
        <f>IF(TITLE_DATE_PR_CHANGE="",IF(TITLE_DATE_PR="","",TITLE_DATE_PR),TITLE_DATE_PR_CHANGE)</f>
        <v>45805.436273148145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04/10-11/10/КТ</v>
      </c>
      <c r="W35" s="2253"/>
      <c r="X35" s="2253"/>
      <c r="Y35" s="2253"/>
      <c r="Z35" s="2253"/>
      <c r="AA35" s="2253"/>
      <c r="AB35" s="2253"/>
      <c r="AC35" s="1637"/>
      <c r="AD35" s="2253" t="str">
        <f>IF(TITLE_NUMBER_PR_CHANGE="",IF(TITLE_NUMBER_PR="","",TITLE_NUMBER_PR),TITLE_NUMBER_PR_CHANGE)</f>
        <v>04/10-11/10/КТ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11568-8B18-0C78-CBB4-A5679382E3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45805.436273148145</v>
      </c>
      <c r="W30" s="2266"/>
      <c r="X30" s="2266"/>
      <c r="Y30" s="2266"/>
      <c r="Z30" s="2266"/>
      <c r="AA30" s="2266"/>
      <c r="AB30" s="2266"/>
      <c r="AC30" s="1637"/>
      <c r="AD30" s="2266" t="str">
        <f>IF(TITLE_DATE_PR_CHANGE="",IF(TITLE_DATE_PR="","",TITLE_DATE_PR),TITLE_DATE_PR_CHANGE)</f>
        <v>45805.436273148145</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04/10-11/10/КТ</v>
      </c>
      <c r="W31" s="2253"/>
      <c r="X31" s="2253"/>
      <c r="Y31" s="2253"/>
      <c r="Z31" s="2253"/>
      <c r="AA31" s="2253"/>
      <c r="AB31" s="2253"/>
      <c r="AC31" s="1637"/>
      <c r="AD31" s="2253" t="str">
        <f>IF(TITLE_NUMBER_PR_CHANGE="",IF(TITLE_NUMBER_PR="","",TITLE_NUMBER_PR),TITLE_NUMBER_PR_CHANGE)</f>
        <v>04/10-11/10/КТ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45805.436273148145</v>
      </c>
      <c r="W34" s="2266"/>
      <c r="X34" s="2266"/>
      <c r="Y34" s="2266"/>
      <c r="Z34" s="2266"/>
      <c r="AA34" s="2266"/>
      <c r="AB34" s="2266"/>
      <c r="AC34" s="1637"/>
      <c r="AD34" s="2266" t="str">
        <f>IF(TITLE_DATE_PR_CHANGE="",IF(TITLE_DATE_PR="","",TITLE_DATE_PR),TITLE_DATE_PR_CHANGE)</f>
        <v>45805.436273148145</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04/10-11/10/КТ</v>
      </c>
      <c r="W35" s="2253"/>
      <c r="X35" s="2253"/>
      <c r="Y35" s="2253"/>
      <c r="Z35" s="2253"/>
      <c r="AA35" s="2253"/>
      <c r="AB35" s="2253"/>
      <c r="AC35" s="1637"/>
      <c r="AD35" s="2253" t="str">
        <f>IF(TITLE_NUMBER_PR_CHANGE="",IF(TITLE_NUMBER_PR="","",TITLE_NUMBER_PR),TITLE_NUMBER_PR_CHANGE)</f>
        <v>04/10-11/10/КТ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B7FF8-B5D6-C648-EDD8-7A13CDF7F8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C73A8-7A94-ECF5-C118-58FDEAD2A3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197DA-7FE8-EB98-BB7A-F8AB3144C1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06D85-5728-ADD8-B304-A77F889FB4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45805.436273148145</v>
      </c>
      <c r="W30" s="2266"/>
      <c r="X30" s="2266"/>
      <c r="Y30" s="2266"/>
      <c r="Z30" s="2266"/>
      <c r="AA30" s="2266"/>
      <c r="AB30" s="2266"/>
      <c r="AC30" s="328"/>
      <c r="AD30" s="2266" t="str">
        <f>IF(TITLE_DATE_PR_CHANGE="",IF(TITLE_DATE_PR="","",TITLE_DATE_PR),TITLE_DATE_PR_CHANGE)</f>
        <v>45805.436273148145</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04/10-11/10/КТ</v>
      </c>
      <c r="W31" s="2253"/>
      <c r="X31" s="2253"/>
      <c r="Y31" s="2253"/>
      <c r="Z31" s="2253"/>
      <c r="AA31" s="2253"/>
      <c r="AB31" s="2253"/>
      <c r="AC31" s="328"/>
      <c r="AD31" s="2253" t="str">
        <f>IF(TITLE_NUMBER_PR_CHANGE="",IF(TITLE_NUMBER_PR="","",TITLE_NUMBER_PR),TITLE_NUMBER_PR_CHANGE)</f>
        <v>04/10-11/10/КТ</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45805.436273148145</v>
      </c>
      <c r="W34" s="2266"/>
      <c r="X34" s="2266"/>
      <c r="Y34" s="2266"/>
      <c r="Z34" s="2266"/>
      <c r="AA34" s="2266"/>
      <c r="AB34" s="2266"/>
      <c r="AC34" s="328"/>
      <c r="AD34" s="2266" t="str">
        <f>IF(TITLE_DATE_PR_CHANGE="",IF(TITLE_DATE_PR="","",TITLE_DATE_PR),TITLE_DATE_PR_CHANGE)</f>
        <v>45805.436273148145</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04/10-11/10/КТ</v>
      </c>
      <c r="W35" s="2253"/>
      <c r="X35" s="2253"/>
      <c r="Y35" s="2253"/>
      <c r="Z35" s="2253"/>
      <c r="AA35" s="2253"/>
      <c r="AB35" s="2253"/>
      <c r="AC35" s="328"/>
      <c r="AD35" s="2253" t="str">
        <f>IF(TITLE_NUMBER_PR_CHANGE="",IF(TITLE_NUMBER_PR="","",TITLE_NUMBER_PR),TITLE_NUMBER_PR_CHANGE)</f>
        <v>04/10-11/10/КТ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210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211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212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949B8-2F28-C88F-3841-EE3B718F84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"Кольский")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45805.436273148145</v>
      </c>
      <c r="Y34" s="2266"/>
      <c r="Z34" s="2266"/>
      <c r="AA34" s="2266"/>
      <c r="AB34" s="2266"/>
      <c r="AC34" s="2266"/>
      <c r="AD34" s="2266"/>
      <c r="AE34" s="2266"/>
      <c r="AF34" s="328"/>
      <c r="AG34" s="2266" t="str">
        <f>IF(TITLE_DATE_PR_CHANGE="",IF(TITLE_DATE_PR="","",TITLE_DATE_PR),TITLE_DATE_PR_CHANGE)</f>
        <v>45805.436273148145</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04/10-11/10/КТ</v>
      </c>
      <c r="Y35" s="2253"/>
      <c r="Z35" s="2253"/>
      <c r="AA35" s="2253"/>
      <c r="AB35" s="2253"/>
      <c r="AC35" s="2253"/>
      <c r="AD35" s="2253"/>
      <c r="AE35" s="2253"/>
      <c r="AF35" s="328"/>
      <c r="AG35" s="2253" t="str">
        <f>IF(TITLE_NUMBER_PR_CHANGE="",IF(TITLE_NUMBER_PR="","",TITLE_NUMBER_PR),TITLE_NUMBER_PR_CHANGE)</f>
        <v>04/10-11/10/КТ</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45805.436273148145</v>
      </c>
      <c r="Y38" s="2266"/>
      <c r="Z38" s="2266"/>
      <c r="AA38" s="2266"/>
      <c r="AB38" s="2266"/>
      <c r="AC38" s="2266"/>
      <c r="AD38" s="2266"/>
      <c r="AE38" s="2266"/>
      <c r="AF38" s="328"/>
      <c r="AG38" s="2266" t="str">
        <f>IF(TITLE_DATE_PR_CHANGE="",IF(TITLE_DATE_PR="","",TITLE_DATE_PR),TITLE_DATE_PR_CHANGE)</f>
        <v>45805.436273148145</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04/10-11/10/КТ</v>
      </c>
      <c r="Y39" s="2253"/>
      <c r="Z39" s="2253"/>
      <c r="AA39" s="2253"/>
      <c r="AB39" s="2253"/>
      <c r="AC39" s="2253"/>
      <c r="AD39" s="2253"/>
      <c r="AE39" s="2253"/>
      <c r="AF39" s="328"/>
      <c r="AG39" s="2253" t="str">
        <f>IF(TITLE_NUMBER_PR_CHANGE="",IF(TITLE_NUMBER_PR="","",TITLE_NUMBER_PR),TITLE_NUMBER_PR_CHANGE)</f>
        <v>04/10-11/10/КТ</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210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211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212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20FB3-570E-B1A8-E438-4503D82D8C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"Кольский")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45805.436273148145</v>
      </c>
      <c r="W31" s="2266"/>
      <c r="X31" s="2266"/>
      <c r="Y31" s="2266"/>
      <c r="Z31" s="2266"/>
      <c r="AA31" s="328"/>
      <c r="AB31" s="2266" t="str">
        <f>IF(TITLE_DATE_PR_CHANGE="",IF(TITLE_DATE_PR="","",TITLE_DATE_PR),TITLE_DATE_PR_CHANGE)</f>
        <v>45805.436273148145</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04/10-11/10/КТ</v>
      </c>
      <c r="W32" s="2253"/>
      <c r="X32" s="2253"/>
      <c r="Y32" s="2253"/>
      <c r="Z32" s="2253"/>
      <c r="AA32" s="328"/>
      <c r="AB32" s="2253" t="str">
        <f>IF(TITLE_NUMBER_PR_CHANGE="",IF(TITLE_NUMBER_PR="","",TITLE_NUMBER_PR),TITLE_NUMBER_PR_CHANGE)</f>
        <v>04/10-11/10/КТ</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45805.436273148145</v>
      </c>
      <c r="W35" s="2266"/>
      <c r="X35" s="2266"/>
      <c r="Y35" s="2266"/>
      <c r="Z35" s="2266"/>
      <c r="AA35" s="328"/>
      <c r="AB35" s="2266" t="str">
        <f>IF(TITLE_DATE_PR_CHANGE="",IF(TITLE_DATE_PR="","",TITLE_DATE_PR),TITLE_DATE_PR_CHANGE)</f>
        <v>45805.436273148145</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04/10-11/10/КТ</v>
      </c>
      <c r="W36" s="2253"/>
      <c r="X36" s="2253"/>
      <c r="Y36" s="2253"/>
      <c r="Z36" s="2253"/>
      <c r="AA36" s="328"/>
      <c r="AB36" s="2253" t="str">
        <f>IF(TITLE_NUMBER_PR_CHANGE="",IF(TITLE_NUMBER_PR="","",TITLE_NUMBER_PR),TITLE_NUMBER_PR_CHANGE)</f>
        <v>04/10-11/10/КТ</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210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211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212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CEE6-4E7B-8FA8-E148-1C1173C5B0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BF28A-0F38-0878-EF21-FC97B7203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45ADA-D446-4DB8-A9C8-0025764F64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F37E4-4F65-876F-8BE8-1C55CA4ADA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498</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245</v>
      </c>
      <c r="B46" s="1365" t="s">
        <v>246</v>
      </c>
      <c r="C46" s="1365" t="s">
        <v>247</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D8F78-DC08-256C-86EE-0E0496BB9856}" mc:Ignorable="x14ac xr xr2 xr3">
  <sheetPr>
    <tabColor theme="6" tint="0.4"/>
  </sheetPr>
  <dimension ref="A1:AQ64"/>
  <sheetViews>
    <sheetView showGridLines="0" workbookViewId="0" tabSelected="1">
      <pane xSplit="27" ySplit="41" topLeftCell="AB45"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45805.436273148145</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04/10-11/10/КТ</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45805.436273148145</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04/10-11/10/КТ</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501</v>
      </c>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123</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401</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403</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405</v>
      </c>
      <c r="U45" s="302"/>
      <c r="V45" s="2245"/>
      <c r="W45" s="2245"/>
      <c r="X45" s="2245"/>
      <c r="Y45" s="2245"/>
      <c r="Z45" s="2245"/>
      <c r="AA45" s="2246"/>
      <c r="AB45" s="1954"/>
      <c r="AC45" s="2245" t="str">
        <f>INDEX(PT_DIFFERENTIATION_IST_TE,MATCH(D45,PT_DIFFERENTIATION_IST_TE_ID,0))</f>
        <v>без дифференциации</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1.1.1.1.1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59.25">
      <c r="A48" s="1269" t="s">
        <v>206</v>
      </c>
      <c r="B48" s="1269" t="s">
        <v>207</v>
      </c>
      <c r="C48" s="1269" t="s">
        <v>208</v>
      </c>
      <c r="D48" s="1269" t="s">
        <v>209</v>
      </c>
      <c r="E48" s="2292"/>
      <c r="F48" s="2292"/>
      <c r="G48" s="2292"/>
      <c r="H48" s="2292"/>
      <c r="I48" s="2103"/>
      <c r="J48" s="2103"/>
      <c r="K48" s="1943" t="str">
        <f>S45&amp;".1"</f>
        <v>1.1.1.1.1</v>
      </c>
      <c r="L48" s="1312"/>
      <c r="P48" s="2259"/>
      <c r="Q48" s="2259"/>
      <c r="R48" s="359">
        <v>1</v>
      </c>
      <c r="S48" s="1964" t="str">
        <f>$K48</f>
        <v>1.1.1.1.1</v>
      </c>
      <c r="T48" s="1963" t="s">
        <v>502</v>
      </c>
      <c r="U48" s="302"/>
      <c r="V48" s="753"/>
      <c r="W48" s="1259"/>
      <c r="X48" s="1957"/>
      <c r="Y48" s="1944" t="s">
        <v>66</v>
      </c>
      <c r="Z48" s="1957"/>
      <c r="AA48" s="1944" t="s">
        <v>66</v>
      </c>
      <c r="AB48" s="1966" t="s">
        <v>503</v>
      </c>
      <c r="AC48" s="1965">
        <v>0.953</v>
      </c>
      <c r="AD48" s="753"/>
      <c r="AE48" s="1259">
        <v>5615.24</v>
      </c>
      <c r="AF48" s="2604">
        <v>45805.45967592593</v>
      </c>
      <c r="AG48" s="1944" t="s">
        <v>66</v>
      </c>
      <c r="AH48" s="2604">
        <v>46387.631319444445</v>
      </c>
      <c r="AI48" s="1944" t="s">
        <v>66</v>
      </c>
      <c r="AJ48" s="1350"/>
      <c r="AK48" s="2255" t="s">
        <v>480</v>
      </c>
      <c r="AL48" s="1638">
        <f>STRCHECKDATE(#REF!)</f>
      </c>
      <c r="AM48" s="1626"/>
      <c r="AN48" s="1626" t="str">
        <f>IF(T48="","",T48)</f>
        <v>Апатитская ТЭЦ</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210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211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212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212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AF188-3FE8-1A63-5256-A71AF7B0E4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45805.436273148145</v>
      </c>
      <c r="W32" s="2266"/>
      <c r="X32" s="2266"/>
      <c r="Y32" s="2266"/>
      <c r="Z32" s="2266"/>
      <c r="AA32" s="2266"/>
      <c r="AB32" s="2266"/>
      <c r="AC32" s="328"/>
      <c r="AD32" s="2266" t="str">
        <f>IF(TITLE_DATE_PR_CHANGE="",IF(TITLE_DATE_PR="","",TITLE_DATE_PR),TITLE_DATE_PR_CHANGE)</f>
        <v>45805.436273148145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04/10-11/10/КТ</v>
      </c>
      <c r="W33" s="2253"/>
      <c r="X33" s="2253"/>
      <c r="Y33" s="2253"/>
      <c r="Z33" s="2253"/>
      <c r="AA33" s="2253"/>
      <c r="AB33" s="2253"/>
      <c r="AC33" s="328"/>
      <c r="AD33" s="2253" t="str">
        <f>IF(TITLE_NUMBER_PR_CHANGE="",IF(TITLE_NUMBER_PR="","",TITLE_NUMBER_PR),TITLE_NUMBER_PR_CHANGE)</f>
        <v>04/10-11/10/КТ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45805.436273148145</v>
      </c>
      <c r="W36" s="2266"/>
      <c r="X36" s="2266"/>
      <c r="Y36" s="2266"/>
      <c r="Z36" s="2266"/>
      <c r="AA36" s="2266"/>
      <c r="AB36" s="2266"/>
      <c r="AC36" s="328"/>
      <c r="AD36" s="2266" t="str">
        <f>IF(TITLE_DATE_PR_CHANGE="",IF(TITLE_DATE_PR="","",TITLE_DATE_PR),TITLE_DATE_PR_CHANGE)</f>
        <v>45805.436273148145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04/10-11/10/КТ</v>
      </c>
      <c r="W37" s="2253"/>
      <c r="X37" s="2253"/>
      <c r="Y37" s="2253"/>
      <c r="Z37" s="2253"/>
      <c r="AA37" s="2253"/>
      <c r="AB37" s="2253"/>
      <c r="AC37" s="328"/>
      <c r="AD37" s="2253" t="str">
        <f>IF(TITLE_NUMBER_PR_CHANGE="",IF(TITLE_NUMBER_PR="","",TITLE_NUMBER_PR),TITLE_NUMBER_PR_CHANGE)</f>
        <v>04/10-11/10/КТ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518</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518</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4F28-6A5A-5E1E-98D5-86C586758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521</v>
      </c>
      <c r="W39" s="1224" t="s">
        <v>522</v>
      </c>
      <c r="X39" s="1224" t="s">
        <v>494</v>
      </c>
      <c r="Y39" s="1491" t="s">
        <v>447</v>
      </c>
      <c r="Z39" s="2272" t="s">
        <v>448</v>
      </c>
      <c r="AA39" s="2273"/>
      <c r="AB39" s="2281"/>
      <c r="AC39" s="1485" t="s">
        <v>521</v>
      </c>
      <c r="AD39" s="1224" t="s">
        <v>522</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79F7A-9288-C878-0B28-24B42881E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328"/>
      <c r="AC28" s="2266" t="str">
        <f>IF(TITLE_DATE_PR_CHANGE="",IF(TITLE_DATE_PR="","",TITLE_DATE_PR),TITLE_DATE_PR_CHANGE)</f>
        <v>45805.436273148145</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328"/>
      <c r="AC29" s="2253" t="str">
        <f>IF(TITLE_NUMBER_PR_CHANGE="",IF(TITLE_NUMBER_PR="","",TITLE_NUMBER_PR),TITLE_NUMBER_PR_CHANGE)</f>
        <v>04/10-11/10/КТ</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328"/>
      <c r="AC32" s="2266" t="str">
        <f>IF(TITLE_DATE_PR_CHANGE="",IF(TITLE_DATE_PR="","",TITLE_DATE_PR),TITLE_DATE_PR_CHANGE)</f>
        <v>45805.436273148145</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328"/>
      <c r="AC33" s="2253" t="str">
        <f>IF(TITLE_NUMBER_PR_CHANGE="",IF(TITLE_NUMBER_PR="","",TITLE_NUMBER_PR),TITLE_NUMBER_PR_CHANGE)</f>
        <v>04/10-11/10/КТ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521</v>
      </c>
      <c r="W39" s="1224" t="s">
        <v>522</v>
      </c>
      <c r="X39" s="1224" t="s">
        <v>494</v>
      </c>
      <c r="Y39" s="1491" t="s">
        <v>447</v>
      </c>
      <c r="Z39" s="2272" t="s">
        <v>448</v>
      </c>
      <c r="AA39" s="2273"/>
      <c r="AB39" s="2281"/>
      <c r="AC39" s="1485" t="s">
        <v>521</v>
      </c>
      <c r="AD39" s="1224" t="s">
        <v>522</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524</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275</v>
      </c>
      <c r="B46" s="1365" t="s">
        <v>276</v>
      </c>
      <c r="C46" s="1365" t="s">
        <v>277</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524</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524</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211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212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30DEA-4EEC-B228-73C8-976F6BA8F5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45805.436273148145</v>
      </c>
      <c r="W32" s="2266"/>
      <c r="X32" s="2266"/>
      <c r="Y32" s="2266"/>
      <c r="Z32" s="2266"/>
      <c r="AA32" s="2266"/>
      <c r="AB32" s="2266"/>
      <c r="AC32" s="328"/>
      <c r="AD32" s="2266" t="str">
        <f>IF(TITLE_DATE_PR_CHANGE="",IF(TITLE_DATE_PR="","",TITLE_DATE_PR),TITLE_DATE_PR_CHANGE)</f>
        <v>45805.436273148145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04/10-11/10/КТ</v>
      </c>
      <c r="W33" s="2253"/>
      <c r="X33" s="2253"/>
      <c r="Y33" s="2253"/>
      <c r="Z33" s="2253"/>
      <c r="AA33" s="2253"/>
      <c r="AB33" s="2253"/>
      <c r="AC33" s="328"/>
      <c r="AD33" s="2253" t="str">
        <f>IF(TITLE_NUMBER_PR_CHANGE="",IF(TITLE_NUMBER_PR="","",TITLE_NUMBER_PR),TITLE_NUMBER_PR_CHANGE)</f>
        <v>04/10-11/10/КТ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45805.436273148145</v>
      </c>
      <c r="W36" s="2266"/>
      <c r="X36" s="2266"/>
      <c r="Y36" s="2266"/>
      <c r="Z36" s="2266"/>
      <c r="AA36" s="2266"/>
      <c r="AB36" s="2266"/>
      <c r="AC36" s="328"/>
      <c r="AD36" s="2266" t="str">
        <f>IF(TITLE_DATE_PR_CHANGE="",IF(TITLE_DATE_PR="","",TITLE_DATE_PR),TITLE_DATE_PR_CHANGE)</f>
        <v>45805.436273148145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04/10-11/10/КТ</v>
      </c>
      <c r="W37" s="2253"/>
      <c r="X37" s="2253"/>
      <c r="Y37" s="2253"/>
      <c r="Z37" s="2253"/>
      <c r="AA37" s="2253"/>
      <c r="AB37" s="2253"/>
      <c r="AC37" s="328"/>
      <c r="AD37" s="2253" t="str">
        <f>IF(TITLE_NUMBER_PR_CHANGE="",IF(TITLE_NUMBER_PR="","",TITLE_NUMBER_PR),TITLE_NUMBER_PR_CHANGE)</f>
        <v>04/10-11/10/КТ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532</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532</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9C08-A0C6-CE22-2DB8-AA57FD8DCC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2266"/>
      <c r="AC28" s="2266"/>
      <c r="AD28" s="2266"/>
      <c r="AE28" s="2266"/>
      <c r="AF28" s="328"/>
      <c r="AG28" s="2266" t="str">
        <f>IF(TITLE_DATE_PR_CHANGE="",IF(TITLE_DATE_PR="","",TITLE_DATE_PR),TITLE_DATE_PR_CHANGE)</f>
        <v>45805.436273148145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2253"/>
      <c r="AC29" s="2253"/>
      <c r="AD29" s="2253"/>
      <c r="AE29" s="2253"/>
      <c r="AF29" s="328"/>
      <c r="AG29" s="2253" t="str">
        <f>IF(TITLE_NUMBER_PR_CHANGE="",IF(TITLE_NUMBER_PR="","",TITLE_NUMBER_PR),TITLE_NUMBER_PR_CHANGE)</f>
        <v>04/10-11/10/КТ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2266"/>
      <c r="AC32" s="2266"/>
      <c r="AD32" s="2266"/>
      <c r="AE32" s="2266"/>
      <c r="AF32" s="328"/>
      <c r="AG32" s="2266" t="str">
        <f>IF(TITLE_DATE_PR_CHANGE="",IF(TITLE_DATE_PR="","",TITLE_DATE_PR),TITLE_DATE_PR_CHANGE)</f>
        <v>45805.436273148145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2253"/>
      <c r="AC33" s="2253"/>
      <c r="AD33" s="2253"/>
      <c r="AE33" s="2253"/>
      <c r="AF33" s="328"/>
      <c r="AG33" s="2253" t="str">
        <f>IF(TITLE_NUMBER_PR_CHANGE="",IF(TITLE_NUMBER_PR="","",TITLE_NUMBER_PR),TITLE_NUMBER_PR_CHANGE)</f>
        <v>04/10-11/10/КТ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04DFE-81B7-E908-38C8-72E2FBBA2F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45805.436273148145</v>
      </c>
      <c r="W28" s="2266"/>
      <c r="X28" s="2266"/>
      <c r="Y28" s="2266"/>
      <c r="Z28" s="2266"/>
      <c r="AA28" s="2266"/>
      <c r="AB28" s="2266"/>
      <c r="AC28" s="2266"/>
      <c r="AD28" s="2266"/>
      <c r="AE28" s="2266"/>
      <c r="AF28" s="328"/>
      <c r="AG28" s="2266" t="str">
        <f>IF(TITLE_DATE_PR_CHANGE="",IF(TITLE_DATE_PR="","",TITLE_DATE_PR),TITLE_DATE_PR_CHANGE)</f>
        <v>45805.436273148145</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04/10-11/10/КТ</v>
      </c>
      <c r="W29" s="2253"/>
      <c r="X29" s="2253"/>
      <c r="Y29" s="2253"/>
      <c r="Z29" s="2253"/>
      <c r="AA29" s="2253"/>
      <c r="AB29" s="2253"/>
      <c r="AC29" s="2253"/>
      <c r="AD29" s="2253"/>
      <c r="AE29" s="2253"/>
      <c r="AF29" s="328"/>
      <c r="AG29" s="2253" t="str">
        <f>IF(TITLE_NUMBER_PR_CHANGE="",IF(TITLE_NUMBER_PR="","",TITLE_NUMBER_PR),TITLE_NUMBER_PR_CHANGE)</f>
        <v>04/10-11/10/КТ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45805.436273148145</v>
      </c>
      <c r="W32" s="2266"/>
      <c r="X32" s="2266"/>
      <c r="Y32" s="2266"/>
      <c r="Z32" s="2266"/>
      <c r="AA32" s="2266"/>
      <c r="AB32" s="2266"/>
      <c r="AC32" s="2266"/>
      <c r="AD32" s="2266"/>
      <c r="AE32" s="2266"/>
      <c r="AF32" s="328"/>
      <c r="AG32" s="2266" t="str">
        <f>IF(TITLE_DATE_PR_CHANGE="",IF(TITLE_DATE_PR="","",TITLE_DATE_PR),TITLE_DATE_PR_CHANGE)</f>
        <v>45805.436273148145</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04/10-11/10/КТ</v>
      </c>
      <c r="W33" s="2253"/>
      <c r="X33" s="2253"/>
      <c r="Y33" s="2253"/>
      <c r="Z33" s="2253"/>
      <c r="AA33" s="2253"/>
      <c r="AB33" s="2253"/>
      <c r="AC33" s="2253"/>
      <c r="AD33" s="2253"/>
      <c r="AE33" s="2253"/>
      <c r="AF33" s="328"/>
      <c r="AG33" s="2253" t="str">
        <f>IF(TITLE_NUMBER_PR_CHANGE="",IF(TITLE_NUMBER_PR="","",TITLE_NUMBER_PR),TITLE_NUMBER_PR_CHANGE)</f>
        <v>04/10-11/10/КТ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437</v>
      </c>
      <c r="AD38" s="2315"/>
      <c r="AE38" s="2316"/>
      <c r="AF38" s="2280"/>
      <c r="AG38" s="2368" t="s">
        <v>535</v>
      </c>
      <c r="AH38" s="2367" t="s">
        <v>536</v>
      </c>
      <c r="AI38" s="2367"/>
      <c r="AJ38" s="2367"/>
      <c r="AK38" s="2367" t="s">
        <v>537</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541</v>
      </c>
      <c r="Y40" s="1985" t="s">
        <v>542</v>
      </c>
      <c r="Z40" s="2367"/>
      <c r="AA40" s="1985" t="s">
        <v>543</v>
      </c>
      <c r="AB40" s="1985" t="s">
        <v>544</v>
      </c>
      <c r="AC40" s="1491" t="s">
        <v>447</v>
      </c>
      <c r="AD40" s="2272" t="s">
        <v>448</v>
      </c>
      <c r="AE40" s="2273"/>
      <c r="AF40" s="2281"/>
      <c r="AG40" s="2368"/>
      <c r="AH40" s="2367"/>
      <c r="AI40" s="1985" t="s">
        <v>541</v>
      </c>
      <c r="AJ40" s="1985" t="s">
        <v>542</v>
      </c>
      <c r="AK40" s="2367"/>
      <c r="AL40" s="1985" t="s">
        <v>543</v>
      </c>
      <c r="AM40" s="1985" t="s">
        <v>544</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546</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260</v>
      </c>
      <c r="B47" s="1365" t="s">
        <v>261</v>
      </c>
      <c r="C47" s="1365" t="s">
        <v>262</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546</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546</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211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212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1D438-EAA8-4A6A-11D5-430265F85C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509</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45805.436273148145</v>
      </c>
      <c r="W32" s="2266"/>
      <c r="X32" s="2266"/>
      <c r="Y32" s="2266"/>
      <c r="Z32" s="2266"/>
      <c r="AA32" s="2266"/>
      <c r="AB32" s="2266"/>
      <c r="AC32" s="328"/>
      <c r="AD32" s="2266" t="str">
        <f>IF(TITLE_DATE_PR_CHANGE="",IF(TITLE_DATE_PR="","",TITLE_DATE_PR),TITLE_DATE_PR_CHANGE)</f>
        <v>45805.436273148145</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04/10-11/10/КТ</v>
      </c>
      <c r="W33" s="2253"/>
      <c r="X33" s="2253"/>
      <c r="Y33" s="2253"/>
      <c r="Z33" s="2253"/>
      <c r="AA33" s="2253"/>
      <c r="AB33" s="2253"/>
      <c r="AC33" s="328"/>
      <c r="AD33" s="2253" t="str">
        <f>IF(TITLE_NUMBER_PR_CHANGE="",IF(TITLE_NUMBER_PR="","",TITLE_NUMBER_PR),TITLE_NUMBER_PR_CHANGE)</f>
        <v>04/10-11/10/КТ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45805.436273148145</v>
      </c>
      <c r="W36" s="2266"/>
      <c r="X36" s="2266"/>
      <c r="Y36" s="2266"/>
      <c r="Z36" s="2266"/>
      <c r="AA36" s="2266"/>
      <c r="AB36" s="2266"/>
      <c r="AC36" s="328"/>
      <c r="AD36" s="2266" t="str">
        <f>IF(TITLE_DATE_PR_CHANGE="",IF(TITLE_DATE_PR="","",TITLE_DATE_PR),TITLE_DATE_PR_CHANGE)</f>
        <v>45805.436273148145</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04/10-11/10/КТ</v>
      </c>
      <c r="W37" s="2253"/>
      <c r="X37" s="2253"/>
      <c r="Y37" s="2253"/>
      <c r="Z37" s="2253"/>
      <c r="AA37" s="2253"/>
      <c r="AB37" s="2253"/>
      <c r="AC37" s="328"/>
      <c r="AD37" s="2253" t="str">
        <f>IF(TITLE_NUMBER_PR_CHANGE="",IF(TITLE_NUMBER_PR="","",TITLE_NUMBER_PR),TITLE_NUMBER_PR_CHANGE)</f>
        <v>04/10-11/10/КТ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510</v>
      </c>
      <c r="U41" s="303"/>
      <c r="V41" s="2276" t="s">
        <v>430</v>
      </c>
      <c r="W41" s="2277"/>
      <c r="X41" s="2277"/>
      <c r="Y41" s="2277"/>
      <c r="Z41" s="2277"/>
      <c r="AA41" s="2277"/>
      <c r="AB41" s="2278"/>
      <c r="AC41" s="2279" t="s">
        <v>431</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547</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547</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CB688-70B9-A948-2C8A-7CDCF7FA59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"ТГК-1" (филиал "Кольский")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88</v>
      </c>
      <c r="F29" s="1655" t="s">
        <v>306</v>
      </c>
      <c r="G29" s="1655" t="s">
        <v>569</v>
      </c>
      <c r="H29" s="1655" t="s">
        <v>307</v>
      </c>
      <c r="I29" s="1655" t="s">
        <v>307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555</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555</v>
      </c>
      <c r="H32" s="559"/>
      <c r="I32" s="559"/>
      <c r="J32" s="291" t="str">
        <f>FHD_NOTE_P_3</f>
        <v/>
      </c>
      <c r="K32" s="1638" t="str">
        <f>IF((LEN(E32)-LEN(SUBSTITUTE(E32,".","")))/LEN(".")=1,"p","")</f>
        <v>p</v>
      </c>
      <c r="AF32" s="1633">
        <v>11</v>
      </c>
    </row>
    <row customHeight="1" ht="11.25">
      <c r="A33" s="2373" t="s">
        <v>571</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555</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576</v>
      </c>
      <c r="C47" s="1638"/>
      <c r="D47" s="577"/>
      <c r="E47" s="548" t="str">
        <f>FHD_NUM_P_11</f>
        <v>2.4</v>
      </c>
      <c r="F47" s="1526" t="str">
        <f>FHD_P_11</f>
        <v>Расходы на приобретение холодной воды, используемой в технологическом процессе</v>
      </c>
      <c r="G47" s="1880" t="s">
        <v>555</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577</v>
      </c>
      <c r="C48" s="1638"/>
      <c r="D48" s="1640"/>
      <c r="E48" s="548" t="str">
        <f>FHD_NUM_P_12</f>
        <v>2.5</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555</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579</v>
      </c>
      <c r="C67" s="1638"/>
      <c r="D67" s="1640"/>
      <c r="E67" s="548" t="str">
        <f>FHD_NUM_P_31</f>
        <v/>
      </c>
      <c r="F67" s="1526" t="str">
        <f>FHD_P_31</f>
        <v/>
      </c>
      <c r="G67" s="1880" t="s">
        <v>555</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310</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c r="A72" s="991" t="s">
        <v>581</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582</v>
      </c>
      <c r="C80" s="1638"/>
      <c r="D80" s="1640"/>
      <c r="E80" s="548" t="str">
        <f>FHD_NUM_P_42</f>
        <v/>
      </c>
      <c r="F80" s="2075" t="str">
        <f>FHD_P_42</f>
        <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583</v>
      </c>
      <c r="C82" s="737"/>
      <c r="D82" s="735"/>
      <c r="E82" s="548" t="str">
        <f>FHD_NUM_P_44</f>
        <v/>
      </c>
      <c r="F82" s="1882" t="str">
        <f>FHD_P_44</f>
        <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584</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c r="A99" s="2373" t="s">
        <v>588</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559</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589</v>
      </c>
      <c r="G101" s="574"/>
      <c r="H101" s="575"/>
      <c r="I101" s="575"/>
      <c r="J101" s="1006" t="s">
        <v>590</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559</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586</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591</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586</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586</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c r="A113" s="991" t="s">
        <v>594</v>
      </c>
      <c r="D113" s="1640"/>
      <c r="E113" s="548" t="str">
        <f>FHD_NUM_P_73</f>
        <v>14</v>
      </c>
      <c r="F113" s="1882" t="str">
        <f>FHD_P_73</f>
        <v>Среднесписочная численность административно-управленческого персонала</v>
      </c>
      <c r="G113" s="972" t="s">
        <v>593</v>
      </c>
      <c r="H113" s="970"/>
      <c r="I113" s="970"/>
      <c r="J113" s="291" t="str">
        <f>FHD_NOTE_P_73</f>
        <v/>
      </c>
      <c r="K113" s="545"/>
      <c r="AF113" s="1633">
        <v>0</v>
      </c>
    </row>
    <row customHeight="1" ht="33.75" hidden="1">
      <c r="A114" s="991" t="s">
        <v>595</v>
      </c>
      <c r="D114" s="1640"/>
      <c r="E114" s="548" t="str">
        <f>FHD_NUM_P_74</f>
        <v/>
      </c>
      <c r="F114" s="1882" t="str">
        <f>FHD_P_74</f>
        <v/>
      </c>
      <c r="G114" s="1878" t="s">
        <v>596</v>
      </c>
      <c r="H114" s="579"/>
      <c r="I114" s="579"/>
      <c r="J114" s="291" t="str">
        <f>FHD_NOTE_P_74</f>
        <v/>
      </c>
      <c r="K114" s="545"/>
      <c r="AF114" s="1633">
        <v>0</v>
      </c>
    </row>
    <row s="1637" customFormat="1" customHeight="1" ht="18.75" hidden="1">
      <c r="A115" s="2375" t="s">
        <v>597</v>
      </c>
      <c r="B115" s="912"/>
      <c r="C115" s="737"/>
      <c r="D115" s="735"/>
      <c r="E115" s="548" t="str">
        <f>FHD_NUM_P_75</f>
        <v/>
      </c>
      <c r="F115" s="1882" t="str">
        <f>FHD_P_75</f>
        <v/>
      </c>
      <c r="G115" s="1878" t="s">
        <v>561</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561</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561</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600</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563</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589</v>
      </c>
      <c r="G122" s="574"/>
      <c r="H122" s="575"/>
      <c r="I122" s="575"/>
      <c r="J122" s="1006" t="s">
        <v>601</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565</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589</v>
      </c>
      <c r="G125" s="574"/>
      <c r="H125" s="575"/>
      <c r="I125" s="575"/>
      <c r="J125" s="1006" t="s">
        <v>602</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603</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604</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591</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591</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591</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1188-5828-49C8-94E8-9D903D114C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"Кольский")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605</v>
      </c>
      <c r="K10" s="523" t="s">
        <v>606</v>
      </c>
      <c r="L10" s="2129" t="s">
        <v>88</v>
      </c>
      <c r="M10" s="2129"/>
      <c r="N10" s="523" t="s">
        <v>607</v>
      </c>
      <c r="O10" s="523" t="s">
        <v>608</v>
      </c>
      <c r="P10" s="523" t="s">
        <v>609</v>
      </c>
      <c r="Q10" s="523" t="s">
        <v>610</v>
      </c>
      <c r="R10" s="523" t="s">
        <v>611</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6AB3F-45D8-71A8-AC28-F53A9955766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ПАО "ТГК-1" (филиал "Кольский")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623</v>
      </c>
      <c r="I10" s="713"/>
      <c r="J10" s="2369" t="s">
        <v>105</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304</v>
      </c>
      <c r="J13" s="2372"/>
      <c r="K13" s="2372"/>
      <c r="L13" s="2029"/>
      <c r="M13" s="2069"/>
      <c r="O13" s="2129"/>
      <c r="AK13" s="1633">
        <v>11</v>
      </c>
    </row>
    <row customHeight="1" ht="24">
      <c r="I14" s="2022" t="s">
        <v>88</v>
      </c>
      <c r="J14" s="2022" t="s">
        <v>306</v>
      </c>
      <c r="K14" s="2022" t="s">
        <v>569</v>
      </c>
      <c r="L14" s="2062" t="s">
        <v>307</v>
      </c>
      <c r="M14" s="2063" t="s">
        <v>307</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310</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310</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4B7A1-F57D-2087-A8E8-1558E7424D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692</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ПАО "ТГК-1" (филиал "Кольский")</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621</v>
      </c>
      <c r="F9" s="2053" t="s">
        <v>627</v>
      </c>
      <c r="H9" s="378"/>
      <c r="I9" s="2027" t="s">
        <v>88</v>
      </c>
      <c r="J9" s="2028" t="s">
        <v>306</v>
      </c>
      <c r="K9" s="2066" t="s">
        <v>569</v>
      </c>
      <c r="L9" s="2067" t="s">
        <v>307</v>
      </c>
      <c r="M9" s="2391"/>
      <c r="W9" s="1633">
        <v>34</v>
      </c>
    </row>
    <row customHeight="1" ht="35.699999999999996">
      <c r="B10" s="2055" t="s">
        <v>694</v>
      </c>
      <c r="C10" s="2055" t="s">
        <v>695</v>
      </c>
      <c r="D10" s="2054" t="s">
        <v>630</v>
      </c>
      <c r="E10" s="2058" t="s">
        <v>631</v>
      </c>
      <c r="F10" s="2058" t="s">
        <v>631</v>
      </c>
      <c r="H10" s="378"/>
      <c r="I10" s="2026" t="s">
        <v>109</v>
      </c>
      <c r="J10" s="1888" t="s">
        <v>696</v>
      </c>
      <c r="K10" s="2020" t="s">
        <v>310</v>
      </c>
      <c r="L10" s="820"/>
      <c r="M10" s="299" t="s">
        <v>697</v>
      </c>
      <c r="W10" s="1633">
        <v>34</v>
      </c>
    </row>
    <row customHeight="1" ht="50.25">
      <c r="B11" s="2055" t="s">
        <v>698</v>
      </c>
      <c r="C11" s="2055" t="s">
        <v>699</v>
      </c>
      <c r="D11" s="2054" t="s">
        <v>630</v>
      </c>
      <c r="E11" s="2058" t="s">
        <v>631</v>
      </c>
      <c r="F11" s="2058" t="s">
        <v>631</v>
      </c>
      <c r="H11" s="378"/>
      <c r="I11" s="2026" t="s">
        <v>110</v>
      </c>
      <c r="J11" s="1888" t="s">
        <v>700</v>
      </c>
      <c r="K11" s="2020" t="s">
        <v>310</v>
      </c>
      <c r="L11" s="820"/>
      <c r="M11" s="299" t="s">
        <v>697</v>
      </c>
      <c r="W11" s="1633">
        <v>48</v>
      </c>
    </row>
    <row customHeight="1" ht="48.29999999999999">
      <c r="B12" s="2055" t="s">
        <v>701</v>
      </c>
      <c r="C12" s="2055" t="s">
        <v>702</v>
      </c>
      <c r="D12" s="2054" t="s">
        <v>630</v>
      </c>
      <c r="E12" s="2058" t="s">
        <v>631</v>
      </c>
      <c r="F12" s="2058" t="s">
        <v>631</v>
      </c>
      <c r="H12" s="1690"/>
      <c r="I12" s="2026" t="s">
        <v>90</v>
      </c>
      <c r="J12" s="2033" t="s">
        <v>703</v>
      </c>
      <c r="K12" s="2020" t="s">
        <v>310</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C3B82-1D28-E9EA-3DC8-8E739852E8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ПАО "ТГК-1" (филиал "Кольский")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88</v>
      </c>
      <c r="F14" s="1636" t="s">
        <v>306</v>
      </c>
      <c r="G14" s="1636" t="s">
        <v>569</v>
      </c>
      <c r="H14" s="1636" t="s">
        <v>307</v>
      </c>
      <c r="I14" s="1636" t="s">
        <v>307</v>
      </c>
      <c r="J14" s="2129"/>
      <c r="AF14" s="1633">
        <v>23</v>
      </c>
    </row>
    <row customHeight="1" ht="19.95">
      <c r="D15" s="1640"/>
      <c r="E15" s="1632" t="s">
        <v>109</v>
      </c>
      <c r="F15" s="709" t="s">
        <v>708</v>
      </c>
      <c r="G15" s="1648" t="s">
        <v>555</v>
      </c>
      <c r="H15" s="559"/>
      <c r="I15" s="559"/>
      <c r="J15" s="291" t="s">
        <v>709</v>
      </c>
      <c r="K15" s="545" t="s">
        <v>633</v>
      </c>
      <c r="AF15" s="1633">
        <v>19</v>
      </c>
    </row>
    <row customHeight="1" ht="35.699999999999996">
      <c r="D16" s="1640"/>
      <c r="E16" s="1632" t="s">
        <v>110</v>
      </c>
      <c r="F16" s="709" t="s">
        <v>710</v>
      </c>
      <c r="G16" s="1648" t="s">
        <v>555</v>
      </c>
      <c r="H16" s="560">
        <f>SUM(H17,H20:H32)</f>
        <v>0</v>
      </c>
      <c r="I16" s="560">
        <f>SUM(I17,I20,I23,I26,I29:I32)</f>
        <v>0</v>
      </c>
      <c r="J16" s="291" t="s">
        <v>711</v>
      </c>
      <c r="K16" s="545" t="s">
        <v>633</v>
      </c>
      <c r="AF16" s="1633">
        <v>34</v>
      </c>
    </row>
    <row customHeight="1" ht="19.95">
      <c r="D17" s="1640"/>
      <c r="E17" s="1666" t="s">
        <v>712</v>
      </c>
      <c r="F17" s="956" t="s">
        <v>713</v>
      </c>
      <c r="G17" s="1645" t="s">
        <v>555</v>
      </c>
      <c r="H17" s="559"/>
      <c r="I17" s="559"/>
      <c r="J17" s="291" t="s">
        <v>714</v>
      </c>
      <c r="K17" s="545"/>
      <c r="AF17" s="1633">
        <v>19</v>
      </c>
    </row>
    <row customHeight="1" ht="24">
      <c r="D18" s="1640"/>
      <c r="E18" s="1666" t="s">
        <v>715</v>
      </c>
      <c r="F18" s="1652" t="s">
        <v>716</v>
      </c>
      <c r="G18" s="1645" t="s">
        <v>555</v>
      </c>
      <c r="H18" s="559"/>
      <c r="I18" s="559"/>
      <c r="J18" s="291" t="s">
        <v>717</v>
      </c>
      <c r="K18" s="545"/>
      <c r="AF18" s="1633">
        <v>23</v>
      </c>
    </row>
    <row customHeight="1" ht="35.699999999999996">
      <c r="D19" s="1640"/>
      <c r="E19" s="1666" t="s">
        <v>718</v>
      </c>
      <c r="F19" s="1652" t="s">
        <v>719</v>
      </c>
      <c r="G19" s="1645" t="s">
        <v>555</v>
      </c>
      <c r="H19" s="559"/>
      <c r="I19" s="559"/>
      <c r="J19" s="291"/>
      <c r="K19" s="545"/>
      <c r="AF19" s="1633">
        <v>34</v>
      </c>
    </row>
    <row customHeight="1" ht="19.95">
      <c r="D20" s="1640"/>
      <c r="E20" s="1666" t="s">
        <v>311</v>
      </c>
      <c r="F20" s="956" t="s">
        <v>720</v>
      </c>
      <c r="G20" s="1645" t="s">
        <v>555</v>
      </c>
      <c r="H20" s="559"/>
      <c r="I20" s="559"/>
      <c r="J20" s="291" t="s">
        <v>721</v>
      </c>
      <c r="K20" s="545"/>
      <c r="AF20" s="1633">
        <v>19</v>
      </c>
    </row>
    <row customHeight="1" ht="19.95">
      <c r="D21" s="1640"/>
      <c r="E21" s="1666" t="s">
        <v>722</v>
      </c>
      <c r="F21" s="1652" t="s">
        <v>723</v>
      </c>
      <c r="G21" s="1645" t="s">
        <v>555</v>
      </c>
      <c r="H21" s="559"/>
      <c r="I21" s="559"/>
      <c r="J21" s="291"/>
      <c r="K21" s="545"/>
      <c r="AF21" s="1633">
        <v>19</v>
      </c>
    </row>
    <row customHeight="1" ht="19.95">
      <c r="D22" s="1640"/>
      <c r="E22" s="1666" t="s">
        <v>724</v>
      </c>
      <c r="F22" s="1652" t="s">
        <v>725</v>
      </c>
      <c r="G22" s="1645" t="s">
        <v>555</v>
      </c>
      <c r="H22" s="559"/>
      <c r="I22" s="559"/>
      <c r="J22" s="291"/>
      <c r="K22" s="545"/>
      <c r="AF22" s="1633">
        <v>19</v>
      </c>
    </row>
    <row customHeight="1" ht="24">
      <c r="D23" s="1640"/>
      <c r="E23" s="1666" t="s">
        <v>314</v>
      </c>
      <c r="F23" s="956" t="s">
        <v>726</v>
      </c>
      <c r="G23" s="1645" t="s">
        <v>555</v>
      </c>
      <c r="H23" s="559"/>
      <c r="I23" s="559"/>
      <c r="J23" s="291" t="s">
        <v>727</v>
      </c>
      <c r="K23" s="545"/>
      <c r="AF23" s="1633">
        <v>23</v>
      </c>
    </row>
    <row customHeight="1" ht="19.95">
      <c r="D24" s="1640"/>
      <c r="E24" s="1666" t="s">
        <v>728</v>
      </c>
      <c r="F24" s="1652" t="s">
        <v>729</v>
      </c>
      <c r="G24" s="1645" t="s">
        <v>555</v>
      </c>
      <c r="H24" s="559"/>
      <c r="I24" s="559"/>
      <c r="J24" s="291"/>
      <c r="K24" s="545"/>
      <c r="AF24" s="1633">
        <v>19</v>
      </c>
    </row>
    <row customHeight="1" ht="35.699999999999996">
      <c r="D25" s="1640"/>
      <c r="E25" s="1666" t="s">
        <v>730</v>
      </c>
      <c r="F25" s="1652" t="s">
        <v>731</v>
      </c>
      <c r="G25" s="1645" t="s">
        <v>555</v>
      </c>
      <c r="H25" s="559"/>
      <c r="I25" s="559"/>
      <c r="J25" s="291"/>
      <c r="K25" s="545"/>
      <c r="AF25" s="1633">
        <v>34</v>
      </c>
    </row>
    <row customHeight="1" ht="24">
      <c r="D26" s="1640"/>
      <c r="E26" s="1666" t="s">
        <v>732</v>
      </c>
      <c r="F26" s="956" t="s">
        <v>733</v>
      </c>
      <c r="G26" s="1645" t="s">
        <v>555</v>
      </c>
      <c r="H26" s="559"/>
      <c r="I26" s="559"/>
      <c r="J26" s="291" t="s">
        <v>734</v>
      </c>
      <c r="K26" s="545"/>
      <c r="AF26" s="1633">
        <v>23</v>
      </c>
    </row>
    <row customHeight="1" ht="19.95">
      <c r="D27" s="1640"/>
      <c r="E27" s="1677" t="s">
        <v>735</v>
      </c>
      <c r="F27" s="1652" t="s">
        <v>736</v>
      </c>
      <c r="G27" s="1656" t="s">
        <v>555</v>
      </c>
      <c r="H27" s="1678"/>
      <c r="I27" s="1678"/>
      <c r="J27" s="291"/>
      <c r="K27" s="545"/>
      <c r="AF27" s="1633">
        <v>19</v>
      </c>
    </row>
    <row customHeight="1" ht="19.95">
      <c r="D28" s="1640"/>
      <c r="E28" s="1677" t="s">
        <v>737</v>
      </c>
      <c r="F28" s="1652" t="s">
        <v>738</v>
      </c>
      <c r="G28" s="1656" t="s">
        <v>555</v>
      </c>
      <c r="H28" s="1678"/>
      <c r="I28" s="1678"/>
      <c r="J28" s="291"/>
      <c r="K28" s="545"/>
      <c r="AF28" s="1633">
        <v>19</v>
      </c>
    </row>
    <row customHeight="1" ht="19.95">
      <c r="D29" s="1640"/>
      <c r="E29" s="1677" t="s">
        <v>739</v>
      </c>
      <c r="F29" s="956" t="s">
        <v>740</v>
      </c>
      <c r="G29" s="1656" t="s">
        <v>555</v>
      </c>
      <c r="H29" s="1678"/>
      <c r="I29" s="1678"/>
      <c r="J29" s="291"/>
      <c r="K29" s="545"/>
      <c r="AF29" s="1633">
        <v>19</v>
      </c>
    </row>
    <row customHeight="1" ht="19.95">
      <c r="D30" s="1640"/>
      <c r="E30" s="1677" t="s">
        <v>741</v>
      </c>
      <c r="F30" s="956" t="s">
        <v>742</v>
      </c>
      <c r="G30" s="1656" t="s">
        <v>555</v>
      </c>
      <c r="H30" s="1678"/>
      <c r="I30" s="1678"/>
      <c r="J30" s="291"/>
      <c r="K30" s="545"/>
      <c r="AF30" s="1633">
        <v>19</v>
      </c>
    </row>
    <row customHeight="1" ht="19.95">
      <c r="D31" s="1640"/>
      <c r="E31" s="1677" t="s">
        <v>743</v>
      </c>
      <c r="F31" s="956" t="s">
        <v>744</v>
      </c>
      <c r="G31" s="1656" t="s">
        <v>555</v>
      </c>
      <c r="H31" s="1678"/>
      <c r="I31" s="1678"/>
      <c r="J31" s="291"/>
      <c r="K31" s="545"/>
      <c r="AF31" s="1633">
        <v>19</v>
      </c>
    </row>
    <row s="1368" customFormat="1" customHeight="1" ht="35.699999999999996">
      <c r="A32" s="989"/>
      <c r="C32" s="1638"/>
      <c r="D32" s="1640"/>
      <c r="E32" s="1677" t="s">
        <v>745</v>
      </c>
      <c r="F32" s="956" t="s">
        <v>746</v>
      </c>
      <c r="G32" s="1646" t="s">
        <v>555</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555</v>
      </c>
      <c r="H35" s="1678"/>
      <c r="I35" s="1678"/>
      <c r="J35" s="291" t="s">
        <v>751</v>
      </c>
      <c r="K35" s="545"/>
      <c r="AF35" s="1633">
        <v>57</v>
      </c>
    </row>
    <row s="1368" customFormat="1" customHeight="1" ht="24">
      <c r="A36" s="991" t="s">
        <v>581</v>
      </c>
      <c r="C36" s="1638"/>
      <c r="D36" s="1640"/>
      <c r="E36" s="1666" t="s">
        <v>90</v>
      </c>
      <c r="F36" s="709" t="s">
        <v>752</v>
      </c>
      <c r="G36" s="1645" t="s">
        <v>555</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555</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555</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555</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555</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555</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111</v>
      </c>
      <c r="F43" s="709" t="s">
        <v>632</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777</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02C88-3788-7F68-C268-9976D64B8E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ПАО "ТГК-1" (филиал "Кольский")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88</v>
      </c>
      <c r="F14" s="1662" t="s">
        <v>306</v>
      </c>
      <c r="G14" s="1662" t="s">
        <v>569</v>
      </c>
      <c r="H14" s="1662" t="s">
        <v>307</v>
      </c>
      <c r="I14" s="1662" t="s">
        <v>307</v>
      </c>
      <c r="J14" s="2129"/>
      <c r="AF14" s="1633">
        <v>23</v>
      </c>
    </row>
    <row customHeight="1" ht="19.95">
      <c r="D15" s="1640"/>
      <c r="E15" s="1632" t="s">
        <v>109</v>
      </c>
      <c r="F15" s="709" t="s">
        <v>779</v>
      </c>
      <c r="G15" s="1659" t="s">
        <v>555</v>
      </c>
      <c r="H15" s="559"/>
      <c r="I15" s="559"/>
      <c r="J15" s="291" t="s">
        <v>780</v>
      </c>
      <c r="K15" s="545" t="s">
        <v>633</v>
      </c>
      <c r="AF15" s="1633">
        <v>19</v>
      </c>
    </row>
    <row customHeight="1" ht="24">
      <c r="D16" s="1640"/>
      <c r="E16" s="1632" t="s">
        <v>110</v>
      </c>
      <c r="F16" s="1667" t="s">
        <v>781</v>
      </c>
      <c r="G16" s="1659" t="s">
        <v>555</v>
      </c>
      <c r="H16" s="560">
        <f>SUM(H17,H20:H27)</f>
        <v>0</v>
      </c>
      <c r="I16" s="560">
        <f>SUM(I17,I20:I27)</f>
        <v>0</v>
      </c>
      <c r="J16" s="291" t="s">
        <v>782</v>
      </c>
      <c r="K16" s="545" t="s">
        <v>633</v>
      </c>
      <c r="AF16" s="1633">
        <v>23</v>
      </c>
    </row>
    <row customHeight="1" ht="35.699999999999996">
      <c r="D17" s="1640"/>
      <c r="E17" s="1666" t="s">
        <v>712</v>
      </c>
      <c r="F17" s="1669" t="s">
        <v>783</v>
      </c>
      <c r="G17" s="1656" t="s">
        <v>555</v>
      </c>
      <c r="H17" s="559"/>
      <c r="I17" s="559"/>
      <c r="J17" s="291" t="s">
        <v>784</v>
      </c>
      <c r="K17" s="545"/>
      <c r="AF17" s="1633">
        <v>34</v>
      </c>
    </row>
    <row customHeight="1" ht="19.95">
      <c r="D18" s="1640"/>
      <c r="E18" s="1666" t="s">
        <v>715</v>
      </c>
      <c r="F18" s="1670" t="s">
        <v>785</v>
      </c>
      <c r="G18" s="1656" t="s">
        <v>555</v>
      </c>
      <c r="H18" s="559"/>
      <c r="I18" s="559"/>
      <c r="J18" s="291"/>
      <c r="K18" s="545"/>
      <c r="AF18" s="1633">
        <v>19</v>
      </c>
    </row>
    <row customHeight="1" ht="24">
      <c r="D19" s="1640"/>
      <c r="E19" s="1666" t="s">
        <v>718</v>
      </c>
      <c r="F19" s="1670" t="s">
        <v>786</v>
      </c>
      <c r="G19" s="1656" t="s">
        <v>555</v>
      </c>
      <c r="H19" s="559"/>
      <c r="I19" s="559"/>
      <c r="J19" s="291"/>
      <c r="K19" s="545"/>
      <c r="AF19" s="1633">
        <v>23</v>
      </c>
    </row>
    <row customHeight="1" ht="35.699999999999996">
      <c r="D20" s="1640"/>
      <c r="E20" s="1666" t="s">
        <v>311</v>
      </c>
      <c r="F20" s="1669" t="s">
        <v>787</v>
      </c>
      <c r="G20" s="1656" t="s">
        <v>555</v>
      </c>
      <c r="H20" s="559"/>
      <c r="I20" s="559"/>
      <c r="J20" s="291"/>
      <c r="K20" s="545"/>
      <c r="AF20" s="1633">
        <v>34</v>
      </c>
    </row>
    <row customHeight="1" ht="48.29999999999999">
      <c r="D21" s="1640"/>
      <c r="E21" s="1666" t="s">
        <v>314</v>
      </c>
      <c r="F21" s="1669" t="s">
        <v>788</v>
      </c>
      <c r="G21" s="1656" t="s">
        <v>555</v>
      </c>
      <c r="H21" s="559"/>
      <c r="I21" s="559"/>
      <c r="J21" s="291"/>
      <c r="K21" s="545"/>
      <c r="AF21" s="1633">
        <v>46</v>
      </c>
    </row>
    <row customHeight="1" ht="60">
      <c r="D22" s="1640"/>
      <c r="E22" s="1666" t="s">
        <v>732</v>
      </c>
      <c r="F22" s="1669" t="s">
        <v>789</v>
      </c>
      <c r="G22" s="1656" t="s">
        <v>555</v>
      </c>
      <c r="H22" s="559"/>
      <c r="I22" s="559"/>
      <c r="J22" s="291"/>
      <c r="K22" s="545"/>
      <c r="AF22" s="1633">
        <v>57</v>
      </c>
    </row>
    <row customHeight="1" ht="35.699999999999996">
      <c r="D23" s="1640"/>
      <c r="E23" s="1666" t="s">
        <v>739</v>
      </c>
      <c r="F23" s="1669" t="s">
        <v>790</v>
      </c>
      <c r="G23" s="1656" t="s">
        <v>555</v>
      </c>
      <c r="H23" s="559"/>
      <c r="I23" s="559"/>
      <c r="J23" s="291"/>
      <c r="K23" s="545"/>
      <c r="AF23" s="1633">
        <v>34</v>
      </c>
    </row>
    <row customHeight="1" ht="35.699999999999996">
      <c r="D24" s="1640"/>
      <c r="E24" s="1666" t="s">
        <v>741</v>
      </c>
      <c r="F24" s="1669" t="s">
        <v>791</v>
      </c>
      <c r="G24" s="1656" t="s">
        <v>555</v>
      </c>
      <c r="H24" s="559"/>
      <c r="I24" s="559"/>
      <c r="J24" s="291"/>
      <c r="K24" s="545"/>
      <c r="AF24" s="1633">
        <v>34</v>
      </c>
    </row>
    <row customHeight="1" ht="24">
      <c r="D25" s="1640"/>
      <c r="E25" s="1666" t="s">
        <v>743</v>
      </c>
      <c r="F25" s="1669" t="s">
        <v>792</v>
      </c>
      <c r="G25" s="1656" t="s">
        <v>555</v>
      </c>
      <c r="H25" s="559"/>
      <c r="I25" s="559"/>
      <c r="J25" s="291"/>
      <c r="K25" s="545"/>
      <c r="AF25" s="1633">
        <v>23</v>
      </c>
    </row>
    <row customHeight="1" ht="76.5">
      <c r="D26" s="1640"/>
      <c r="E26" s="1666" t="s">
        <v>745</v>
      </c>
      <c r="F26" s="1669" t="s">
        <v>793</v>
      </c>
      <c r="G26" s="1656" t="s">
        <v>555</v>
      </c>
      <c r="H26" s="559"/>
      <c r="I26" s="559"/>
      <c r="J26" s="291"/>
      <c r="K26" s="545"/>
      <c r="AF26" s="1633">
        <v>73</v>
      </c>
    </row>
    <row s="1368" customFormat="1" customHeight="1" ht="35.699999999999996">
      <c r="A27" s="989"/>
      <c r="C27" s="1638"/>
      <c r="D27" s="1640"/>
      <c r="E27" s="1631" t="s">
        <v>749</v>
      </c>
      <c r="F27" s="1630" t="s">
        <v>794</v>
      </c>
      <c r="G27" s="1657" t="s">
        <v>555</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555</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555</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555</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555</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111</v>
      </c>
      <c r="F35" s="1663" t="s">
        <v>632</v>
      </c>
      <c r="G35" s="1659" t="s">
        <v>310</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9528-C252-7F48-02F8-F00CD0C281D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"Кольский")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88</v>
      </c>
      <c r="E11" s="707" t="s">
        <v>810</v>
      </c>
      <c r="F11" s="707" t="s">
        <v>569</v>
      </c>
      <c r="G11" s="467" t="s">
        <v>307</v>
      </c>
      <c r="H11" s="467" t="s">
        <v>394</v>
      </c>
      <c r="I11" s="809" t="s">
        <v>307</v>
      </c>
      <c r="J11" s="810" t="s">
        <v>394</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811</v>
      </c>
      <c r="D13" s="955" t="s">
        <v>109</v>
      </c>
      <c r="E13" s="281" t="s">
        <v>812</v>
      </c>
      <c r="F13" s="662" t="s">
        <v>813</v>
      </c>
      <c r="G13" s="559"/>
      <c r="H13" s="663"/>
      <c r="I13" s="559"/>
      <c r="J13" s="663"/>
      <c r="K13" s="291" t="s">
        <v>814</v>
      </c>
      <c r="L13" s="722"/>
      <c r="X13" s="507">
        <v>0</v>
      </c>
    </row>
    <row customHeight="1" ht="22.5">
      <c r="A14" s="2394"/>
      <c r="D14" s="541" t="s">
        <v>110</v>
      </c>
      <c r="E14" s="281" t="s">
        <v>815</v>
      </c>
      <c r="F14" s="662" t="s">
        <v>816</v>
      </c>
      <c r="G14" s="559"/>
      <c r="H14" s="664"/>
      <c r="I14" s="559"/>
      <c r="J14" s="664"/>
      <c r="K14" s="291" t="s">
        <v>817</v>
      </c>
      <c r="L14" s="722"/>
      <c r="X14" s="507">
        <v>0</v>
      </c>
    </row>
    <row s="1637" customFormat="1" customHeight="1" ht="78.75">
      <c r="A15" s="2394"/>
      <c r="B15" s="513"/>
      <c r="D15" s="955" t="s">
        <v>90</v>
      </c>
      <c r="E15" s="709" t="s">
        <v>818</v>
      </c>
      <c r="F15" s="952" t="s">
        <v>310</v>
      </c>
      <c r="G15" s="952" t="s">
        <v>310</v>
      </c>
      <c r="H15" s="108"/>
      <c r="I15" s="952" t="s">
        <v>310</v>
      </c>
      <c r="J15" s="108"/>
      <c r="K15" s="291" t="s">
        <v>819</v>
      </c>
      <c r="L15" s="722"/>
      <c r="X15" s="760">
        <v>0</v>
      </c>
    </row>
    <row s="1637" customFormat="1" customHeight="1" ht="22.5">
      <c r="A16" s="2394"/>
      <c r="B16" s="513"/>
      <c r="D16" s="955" t="s">
        <v>328</v>
      </c>
      <c r="E16" s="956" t="s">
        <v>820</v>
      </c>
      <c r="F16" s="952" t="s">
        <v>821</v>
      </c>
      <c r="G16" s="819"/>
      <c r="H16" s="108"/>
      <c r="I16" s="819"/>
      <c r="J16" s="108"/>
      <c r="K16" s="291"/>
      <c r="L16" s="722"/>
      <c r="X16" s="760">
        <v>0</v>
      </c>
    </row>
    <row s="1637" customFormat="1" customHeight="1" ht="22.5">
      <c r="A17" s="2394"/>
      <c r="B17" s="513"/>
      <c r="D17" s="955" t="s">
        <v>336</v>
      </c>
      <c r="E17" s="956" t="s">
        <v>822</v>
      </c>
      <c r="F17" s="952" t="s">
        <v>823</v>
      </c>
      <c r="G17" s="819"/>
      <c r="H17" s="108"/>
      <c r="I17" s="819"/>
      <c r="J17" s="108"/>
      <c r="K17" s="291"/>
      <c r="L17" s="722"/>
      <c r="X17" s="760">
        <v>0</v>
      </c>
    </row>
    <row s="1637" customFormat="1" customHeight="1" ht="33.75">
      <c r="A18" s="2394"/>
      <c r="B18" s="513"/>
      <c r="D18" s="955" t="s">
        <v>338</v>
      </c>
      <c r="E18" s="956" t="s">
        <v>824</v>
      </c>
      <c r="F18" s="952" t="s">
        <v>574</v>
      </c>
      <c r="G18" s="682"/>
      <c r="H18" s="108"/>
      <c r="I18" s="682"/>
      <c r="J18" s="108"/>
      <c r="K18" s="291"/>
      <c r="L18" s="722"/>
      <c r="X18" s="760">
        <v>0</v>
      </c>
    </row>
    <row customHeight="1" ht="101.25">
      <c r="A19" s="2394"/>
      <c r="D19" s="955" t="s">
        <v>91</v>
      </c>
      <c r="E19" s="281" t="s">
        <v>825</v>
      </c>
      <c r="F19" s="662" t="s">
        <v>549</v>
      </c>
      <c r="G19" s="665"/>
      <c r="H19" s="664"/>
      <c r="I19" s="957"/>
      <c r="J19" s="664"/>
      <c r="K19" s="291" t="s">
        <v>826</v>
      </c>
      <c r="L19" s="722"/>
      <c r="X19" s="507">
        <v>0</v>
      </c>
    </row>
    <row s="1637" customFormat="1" customHeight="1" ht="18.75">
      <c r="A20" s="2394"/>
      <c r="C20" s="958"/>
      <c r="D20" s="955" t="s">
        <v>757</v>
      </c>
      <c r="E20" s="956" t="s">
        <v>827</v>
      </c>
      <c r="F20" s="952" t="s">
        <v>310</v>
      </c>
      <c r="G20" s="952" t="s">
        <v>310</v>
      </c>
      <c r="H20" s="951" t="s">
        <v>310</v>
      </c>
      <c r="I20" s="952" t="s">
        <v>310</v>
      </c>
      <c r="J20" s="951" t="s">
        <v>310</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310</v>
      </c>
      <c r="G23" s="952" t="s">
        <v>310</v>
      </c>
      <c r="H23" s="951" t="s">
        <v>310</v>
      </c>
      <c r="I23" s="952" t="s">
        <v>310</v>
      </c>
      <c r="J23" s="951" t="s">
        <v>310</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310</v>
      </c>
      <c r="G25" s="952" t="s">
        <v>310</v>
      </c>
      <c r="H25" s="951" t="s">
        <v>310</v>
      </c>
      <c r="I25" s="952" t="s">
        <v>310</v>
      </c>
      <c r="J25" s="951" t="s">
        <v>310</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310</v>
      </c>
      <c r="G28" s="952" t="s">
        <v>310</v>
      </c>
      <c r="H28" s="951" t="s">
        <v>310</v>
      </c>
      <c r="I28" s="952" t="s">
        <v>310</v>
      </c>
      <c r="J28" s="951" t="s">
        <v>310</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111</v>
      </c>
      <c r="E31" s="281" t="s">
        <v>851</v>
      </c>
      <c r="F31" s="662" t="s">
        <v>561</v>
      </c>
      <c r="G31" s="559"/>
      <c r="H31" s="664"/>
      <c r="I31" s="559"/>
      <c r="J31" s="664"/>
      <c r="K31" s="291" t="s">
        <v>852</v>
      </c>
      <c r="L31" s="722"/>
      <c r="X31" s="507">
        <v>0</v>
      </c>
    </row>
    <row customHeight="1" ht="56.25">
      <c r="A32" s="2394"/>
      <c r="D32" s="955" t="s">
        <v>92</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110</v>
      </c>
      <c r="E38" s="1034" t="s">
        <v>860</v>
      </c>
      <c r="F38" s="1038" t="s">
        <v>549</v>
      </c>
      <c r="G38" s="1038" t="s">
        <v>549</v>
      </c>
      <c r="H38" s="1032"/>
      <c r="I38" s="1038" t="s">
        <v>549</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549</v>
      </c>
      <c r="G41" s="662" t="s">
        <v>549</v>
      </c>
      <c r="H41" s="1026"/>
      <c r="I41" s="662" t="s">
        <v>549</v>
      </c>
      <c r="J41" s="1026"/>
      <c r="K41" s="304"/>
      <c r="X41" s="760">
        <v>0</v>
      </c>
    </row>
    <row s="1637" customFormat="1" customHeight="1" ht="45" hidden="1">
      <c r="A42" s="2394"/>
      <c r="B42" s="513"/>
      <c r="D42" s="667" t="s">
        <v>328</v>
      </c>
      <c r="E42" s="725" t="s">
        <v>868</v>
      </c>
      <c r="F42" s="662" t="s">
        <v>561</v>
      </c>
      <c r="G42" s="559"/>
      <c r="H42" s="1026"/>
      <c r="I42" s="559"/>
      <c r="J42" s="1026"/>
      <c r="K42" s="304" t="s">
        <v>869</v>
      </c>
      <c r="X42" s="760">
        <v>0</v>
      </c>
    </row>
    <row s="1637" customFormat="1" customHeight="1" ht="45" hidden="1">
      <c r="A43" s="2394"/>
      <c r="B43" s="513"/>
      <c r="D43" s="667" t="s">
        <v>336</v>
      </c>
      <c r="E43" s="669" t="s">
        <v>870</v>
      </c>
      <c r="F43" s="1030" t="s">
        <v>561</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111</v>
      </c>
      <c r="E52" s="668" t="s">
        <v>884</v>
      </c>
      <c r="F52" s="662" t="s">
        <v>862</v>
      </c>
      <c r="G52" s="670"/>
      <c r="H52" s="1025"/>
      <c r="I52" s="670"/>
      <c r="J52" s="1025"/>
      <c r="K52" s="291"/>
      <c r="X52" s="760">
        <v>0</v>
      </c>
    </row>
    <row s="1637" customFormat="1" customHeight="1" ht="11.25" hidden="1">
      <c r="A53" s="2394"/>
      <c r="B53" s="513"/>
      <c r="D53" s="667" t="s">
        <v>317</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561</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591</v>
      </c>
      <c r="D62" s="667" t="s">
        <v>112</v>
      </c>
      <c r="E62" s="668" t="s">
        <v>894</v>
      </c>
      <c r="F62" s="728" t="s">
        <v>310</v>
      </c>
      <c r="G62" s="384"/>
      <c r="H62" s="1025"/>
      <c r="I62" s="384"/>
      <c r="J62" s="1025"/>
      <c r="K62" s="291" t="s">
        <v>634</v>
      </c>
      <c r="X62" s="760">
        <v>0</v>
      </c>
    </row>
    <row s="1637" customFormat="1" customHeight="1" ht="45" hidden="1">
      <c r="A63" s="2394"/>
      <c r="B63" s="513" t="s">
        <v>591</v>
      </c>
      <c r="D63" s="667" t="s">
        <v>895</v>
      </c>
      <c r="E63" s="669" t="s">
        <v>896</v>
      </c>
      <c r="F63" s="723" t="s">
        <v>310</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110</v>
      </c>
      <c r="E66" s="709" t="s">
        <v>900</v>
      </c>
      <c r="F66" s="662" t="s">
        <v>549</v>
      </c>
      <c r="G66" s="662" t="s">
        <v>549</v>
      </c>
      <c r="H66" s="521"/>
      <c r="I66" s="662" t="s">
        <v>549</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311</v>
      </c>
      <c r="E68" s="956" t="s">
        <v>902</v>
      </c>
      <c r="F68" s="662" t="s">
        <v>865</v>
      </c>
      <c r="G68" s="729"/>
      <c r="H68" s="521"/>
      <c r="I68" s="729"/>
      <c r="J68" s="521"/>
      <c r="K68" s="291"/>
      <c r="X68" s="760">
        <v>0</v>
      </c>
    </row>
    <row s="1637" customFormat="1" customHeight="1" ht="22.5" hidden="1">
      <c r="A69" s="2394"/>
      <c r="B69" s="513"/>
      <c r="D69" s="745" t="s">
        <v>314</v>
      </c>
      <c r="E69" s="956" t="s">
        <v>903</v>
      </c>
      <c r="F69" s="723" t="s">
        <v>561</v>
      </c>
      <c r="G69" s="744"/>
      <c r="H69" s="521"/>
      <c r="I69" s="744"/>
      <c r="J69" s="521"/>
      <c r="K69" s="291"/>
      <c r="X69" s="760">
        <v>0</v>
      </c>
    </row>
    <row s="1637" customFormat="1" customHeight="1" ht="22.5" hidden="1">
      <c r="A70" s="2394"/>
      <c r="B70" s="513"/>
      <c r="D70" s="745" t="s">
        <v>732</v>
      </c>
      <c r="E70" s="956" t="s">
        <v>904</v>
      </c>
      <c r="F70" s="723" t="s">
        <v>561</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561</v>
      </c>
      <c r="G72" s="744"/>
      <c r="H72" s="1025"/>
      <c r="I72" s="744"/>
      <c r="J72" s="1025"/>
      <c r="K72" s="304"/>
      <c r="X72" s="760">
        <v>0</v>
      </c>
    </row>
    <row s="1637" customFormat="1" customHeight="1" ht="33.75" hidden="1">
      <c r="A73" s="2394"/>
      <c r="B73" s="513"/>
      <c r="D73" s="667" t="s">
        <v>111</v>
      </c>
      <c r="E73" s="668" t="s">
        <v>907</v>
      </c>
      <c r="F73" s="728" t="s">
        <v>823</v>
      </c>
      <c r="G73" s="670"/>
      <c r="H73" s="1025"/>
      <c r="I73" s="670"/>
      <c r="J73" s="1025"/>
      <c r="K73" s="291"/>
      <c r="X73" s="760">
        <v>0</v>
      </c>
    </row>
    <row s="1637" customFormat="1" customHeight="1" ht="22.5" hidden="1">
      <c r="A74" s="2394"/>
      <c r="B74" s="513" t="s">
        <v>591</v>
      </c>
      <c r="D74" s="667" t="s">
        <v>92</v>
      </c>
      <c r="E74" s="668" t="s">
        <v>908</v>
      </c>
      <c r="F74" s="728" t="s">
        <v>310</v>
      </c>
      <c r="G74" s="384"/>
      <c r="H74" s="1025"/>
      <c r="I74" s="384"/>
      <c r="J74" s="1025"/>
      <c r="K74" s="291" t="s">
        <v>634</v>
      </c>
      <c r="X74" s="760">
        <v>0</v>
      </c>
    </row>
    <row s="1637" customFormat="1" customHeight="1" ht="45" hidden="1">
      <c r="A75" s="2394"/>
      <c r="B75" s="513" t="s">
        <v>591</v>
      </c>
      <c r="D75" s="667" t="s">
        <v>655</v>
      </c>
      <c r="E75" s="669" t="s">
        <v>909</v>
      </c>
      <c r="F75" s="723" t="s">
        <v>310</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110</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328</v>
      </c>
      <c r="E80" s="725" t="s">
        <v>917</v>
      </c>
      <c r="F80" s="662" t="s">
        <v>862</v>
      </c>
      <c r="G80" s="726"/>
      <c r="H80" s="1025"/>
      <c r="I80" s="726"/>
      <c r="J80" s="1025"/>
      <c r="K80" s="291"/>
      <c r="X80" s="760">
        <v>0</v>
      </c>
    </row>
    <row s="1637" customFormat="1" customHeight="1" ht="11.25" hidden="1">
      <c r="A81" s="2394"/>
      <c r="B81" s="513"/>
      <c r="D81" s="667" t="s">
        <v>336</v>
      </c>
      <c r="E81" s="725" t="s">
        <v>918</v>
      </c>
      <c r="F81" s="662" t="s">
        <v>862</v>
      </c>
      <c r="G81" s="726"/>
      <c r="H81" s="1025"/>
      <c r="I81" s="726"/>
      <c r="J81" s="1025"/>
      <c r="K81" s="291"/>
      <c r="X81" s="760">
        <v>0</v>
      </c>
    </row>
    <row s="1637" customFormat="1" customHeight="1" ht="11.25" hidden="1">
      <c r="A82" s="2394"/>
      <c r="B82" s="513"/>
      <c r="D82" s="667" t="s">
        <v>338</v>
      </c>
      <c r="E82" s="725" t="s">
        <v>919</v>
      </c>
      <c r="F82" s="662" t="s">
        <v>862</v>
      </c>
      <c r="G82" s="726"/>
      <c r="H82" s="1025"/>
      <c r="I82" s="726"/>
      <c r="J82" s="1025"/>
      <c r="K82" s="291"/>
      <c r="X82" s="760">
        <v>0</v>
      </c>
    </row>
    <row s="1637" customFormat="1" customHeight="1" ht="11.25" hidden="1">
      <c r="A83" s="2394"/>
      <c r="B83" s="513"/>
      <c r="D83" s="667" t="s">
        <v>340</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111</v>
      </c>
      <c r="E95" s="668" t="s">
        <v>931</v>
      </c>
      <c r="F95" s="727" t="s">
        <v>561</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591</v>
      </c>
      <c r="D97" s="667" t="s">
        <v>93</v>
      </c>
      <c r="E97" s="668" t="s">
        <v>934</v>
      </c>
      <c r="F97" s="728" t="s">
        <v>310</v>
      </c>
      <c r="G97" s="387"/>
      <c r="H97" s="1025"/>
      <c r="I97" s="387"/>
      <c r="J97" s="1025"/>
      <c r="K97" s="291" t="s">
        <v>634</v>
      </c>
      <c r="X97" s="760">
        <v>0</v>
      </c>
    </row>
    <row s="1637" customFormat="1" customHeight="1" ht="45" hidden="1">
      <c r="A98" s="2394"/>
      <c r="B98" s="513" t="s">
        <v>591</v>
      </c>
      <c r="D98" s="667" t="s">
        <v>935</v>
      </c>
      <c r="E98" s="669" t="s">
        <v>936</v>
      </c>
      <c r="F98" s="723" t="s">
        <v>310</v>
      </c>
      <c r="G98" s="387"/>
      <c r="H98" s="1025"/>
      <c r="I98" s="387"/>
      <c r="J98" s="1025"/>
      <c r="K98" s="291" t="s">
        <v>634</v>
      </c>
      <c r="X98" s="760">
        <v>0</v>
      </c>
    </row>
    <row s="1637" customFormat="1" customHeight="1" ht="95.25" hidden="1">
      <c r="A99" s="2394"/>
      <c r="B99" s="513" t="s">
        <v>591</v>
      </c>
      <c r="D99" s="667" t="s">
        <v>112</v>
      </c>
      <c r="E99" s="668" t="s">
        <v>937</v>
      </c>
      <c r="F99" s="723" t="s">
        <v>310</v>
      </c>
      <c r="G99" s="387"/>
      <c r="H99" s="1025"/>
      <c r="I99" s="387"/>
      <c r="J99" s="1025"/>
      <c r="K99" s="291" t="s">
        <v>634</v>
      </c>
      <c r="X99" s="760">
        <v>0</v>
      </c>
    </row>
    <row s="1637" customFormat="1" customHeight="1" ht="22.5" hidden="1">
      <c r="A100" s="2394"/>
      <c r="B100" s="513" t="s">
        <v>591</v>
      </c>
      <c r="D100" s="667" t="s">
        <v>148</v>
      </c>
      <c r="E100" s="668" t="s">
        <v>938</v>
      </c>
      <c r="F100" s="723" t="s">
        <v>310</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5AE8-69F8-D168-2418-D57F0E04173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692</v>
      </c>
      <c r="D3" s="691" t="str">
        <f>B3&amp;".1"</f>
        <v>.1</v>
      </c>
      <c r="E3" s="692" t="s">
        <v>939</v>
      </c>
      <c r="F3" s="693" t="s">
        <v>310</v>
      </c>
      <c r="G3" s="688"/>
      <c r="H3" s="403"/>
      <c r="I3" s="688"/>
      <c r="J3" s="403"/>
      <c r="K3" s="291" t="s">
        <v>940</v>
      </c>
      <c r="V3" s="507">
        <v>0</v>
      </c>
    </row>
    <row customHeight="1" ht="15" hidden="1">
      <c r="A4" s="507"/>
      <c r="B4" s="2399"/>
      <c r="C4" s="2400"/>
      <c r="D4" s="691" t="str">
        <f>B3&amp;".2"</f>
        <v>.2</v>
      </c>
      <c r="E4" s="692" t="s">
        <v>941</v>
      </c>
      <c r="F4" s="693" t="s">
        <v>310</v>
      </c>
      <c r="G4" s="1740" t="s">
        <v>28</v>
      </c>
      <c r="H4" s="403"/>
      <c r="I4" s="1740" t="s">
        <v>28</v>
      </c>
      <c r="J4" s="403"/>
      <c r="K4" s="291" t="s">
        <v>942</v>
      </c>
      <c r="V4" s="507">
        <v>0</v>
      </c>
    </row>
    <row s="1368" customFormat="1" customHeight="1" ht="15" hidden="1">
      <c r="C5" s="674"/>
      <c r="U5" s="422"/>
      <c r="V5" s="419">
        <v>0</v>
      </c>
    </row>
    <row customHeight="1" ht="22.5" hidden="1">
      <c r="A6" s="507"/>
      <c r="B6" s="2399"/>
      <c r="C6" s="2400" t="s">
        <v>692</v>
      </c>
      <c r="D6" s="691" t="str">
        <f>B6&amp;".1"</f>
        <v>.1</v>
      </c>
      <c r="E6" s="692" t="s">
        <v>943</v>
      </c>
      <c r="F6" s="693" t="s">
        <v>310</v>
      </c>
      <c r="G6" s="688"/>
      <c r="H6" s="403"/>
      <c r="I6" s="688"/>
      <c r="J6" s="403"/>
      <c r="K6" s="291" t="s">
        <v>944</v>
      </c>
      <c r="V6" s="507">
        <v>0</v>
      </c>
    </row>
    <row customHeight="1" ht="15" hidden="1">
      <c r="A7" s="507"/>
      <c r="B7" s="2399"/>
      <c r="C7" s="2400"/>
      <c r="D7" s="691" t="str">
        <f>B6&amp;".2"</f>
        <v>.2</v>
      </c>
      <c r="E7" s="692" t="s">
        <v>941</v>
      </c>
      <c r="F7" s="693" t="s">
        <v>310</v>
      </c>
      <c r="G7" s="1740" t="s">
        <v>28</v>
      </c>
      <c r="H7" s="403"/>
      <c r="I7" s="1740" t="s">
        <v>28</v>
      </c>
      <c r="J7" s="403"/>
      <c r="K7" s="291" t="s">
        <v>942</v>
      </c>
      <c r="V7" s="507">
        <v>0</v>
      </c>
    </row>
    <row s="1368" customFormat="1" customHeight="1" ht="15" hidden="1">
      <c r="C8" s="674"/>
      <c r="U8" s="422"/>
      <c r="V8" s="419">
        <v>0</v>
      </c>
    </row>
    <row customHeight="1" ht="22.5" hidden="1">
      <c r="A9" s="507"/>
      <c r="B9" s="2399"/>
      <c r="C9" s="2400" t="s">
        <v>692</v>
      </c>
      <c r="D9" s="691" t="str">
        <f>B9&amp;".1"</f>
        <v>.1</v>
      </c>
      <c r="E9" s="692" t="s">
        <v>945</v>
      </c>
      <c r="F9" s="693" t="s">
        <v>310</v>
      </c>
      <c r="G9" s="699" t="s">
        <v>28</v>
      </c>
      <c r="H9" s="403" t="s">
        <v>28</v>
      </c>
      <c r="I9" s="699" t="s">
        <v>28</v>
      </c>
      <c r="J9" s="403" t="s">
        <v>28</v>
      </c>
      <c r="K9" s="291"/>
      <c r="V9" s="507">
        <v>0</v>
      </c>
    </row>
    <row customHeight="1" ht="15" hidden="1">
      <c r="A10" s="507"/>
      <c r="B10" s="2399"/>
      <c r="C10" s="2400"/>
      <c r="D10" s="691" t="str">
        <f>B9&amp;".2"</f>
        <v>.2</v>
      </c>
      <c r="E10" s="692" t="s">
        <v>946</v>
      </c>
      <c r="F10" s="693" t="s">
        <v>310</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310</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692</v>
      </c>
      <c r="D13" s="691" t="str">
        <f>B13&amp;".1"</f>
        <v>.1</v>
      </c>
      <c r="E13" s="692" t="s">
        <v>950</v>
      </c>
      <c r="F13" s="693" t="s">
        <v>310</v>
      </c>
      <c r="G13" s="699" t="s">
        <v>28</v>
      </c>
      <c r="H13" s="403" t="s">
        <v>28</v>
      </c>
      <c r="I13" s="699" t="s">
        <v>28</v>
      </c>
      <c r="J13" s="403" t="s">
        <v>28</v>
      </c>
      <c r="K13" s="291" t="s">
        <v>951</v>
      </c>
      <c r="V13" s="507">
        <v>0</v>
      </c>
    </row>
    <row customHeight="1" ht="15" hidden="1">
      <c r="B14" s="2399"/>
      <c r="C14" s="2400"/>
      <c r="D14" s="691" t="str">
        <f>B13&amp;".2"</f>
        <v>.2</v>
      </c>
      <c r="E14" s="692" t="s">
        <v>952</v>
      </c>
      <c r="F14" s="693" t="s">
        <v>310</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"Кольский")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88</v>
      </c>
      <c r="E30" s="762" t="s">
        <v>306</v>
      </c>
      <c r="F30" s="762" t="s">
        <v>569</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310</v>
      </c>
      <c r="G32" s="815" t="s">
        <v>310</v>
      </c>
      <c r="H32" s="815" t="s">
        <v>310</v>
      </c>
      <c r="I32" s="693" t="s">
        <v>310</v>
      </c>
      <c r="J32" s="693" t="s">
        <v>310</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956</v>
      </c>
      <c r="F34" s="822" t="s">
        <v>310</v>
      </c>
      <c r="G34" s="822" t="s">
        <v>310</v>
      </c>
      <c r="H34" s="822" t="s">
        <v>310</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310</v>
      </c>
      <c r="G36" s="816" t="s">
        <v>960</v>
      </c>
      <c r="H36" s="815" t="s">
        <v>310</v>
      </c>
      <c r="I36" s="526" t="s">
        <v>960</v>
      </c>
      <c r="J36" s="693" t="s">
        <v>310</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310</v>
      </c>
      <c r="G38" s="816" t="s">
        <v>960</v>
      </c>
      <c r="H38" s="817" t="s">
        <v>310</v>
      </c>
      <c r="I38" s="526" t="s">
        <v>960</v>
      </c>
      <c r="J38" s="523" t="s">
        <v>310</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C028-6408-1CD8-D115-301F76ECE2F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"Кольский")</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258F-E5CA-92C8-9CE8-7B7E3D5C95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"Кольский")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E1EC-2108-A72E-1465-85F1C763F5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"Кольский")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311</v>
      </c>
      <c r="G30" s="1239" t="s">
        <v>1051</v>
      </c>
      <c r="H30" s="1238">
        <f>SUM(I30:J30)</f>
        <v>0</v>
      </c>
      <c r="I30" s="1237"/>
      <c r="J30" s="1227"/>
      <c r="K30" s="1236"/>
      <c r="W30" s="1157">
        <v>11</v>
      </c>
    </row>
    <row customHeight="1" ht="11.549999999999999">
      <c r="F31" s="1232" t="s">
        <v>314</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328</v>
      </c>
      <c r="G33" s="1239" t="s">
        <v>1054</v>
      </c>
      <c r="H33" s="1238">
        <f>SUM(I33:J33)</f>
        <v>0</v>
      </c>
      <c r="I33" s="1237"/>
      <c r="J33" s="1227"/>
      <c r="K33" s="1236"/>
      <c r="W33" s="1157">
        <v>46</v>
      </c>
    </row>
    <row customHeight="1" ht="11.549999999999999">
      <c r="F34" s="1232" t="s">
        <v>336</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109</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110</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311</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314</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8821E-CA6E-0B48-5DF8-173452EDD6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"Кольский")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1112</v>
      </c>
      <c r="CC16" s="2435"/>
      <c r="CD16" s="2388" t="s">
        <v>561</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3C9BE-C0EB-BF28-B288-C87DE0E944A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692</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"Кольский")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88</v>
      </c>
      <c r="E13" s="762" t="s">
        <v>306</v>
      </c>
      <c r="F13" s="762" t="s">
        <v>569</v>
      </c>
      <c r="G13" s="810" t="s">
        <v>307</v>
      </c>
      <c r="H13" s="756" t="s">
        <v>307</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1119</v>
      </c>
      <c r="E20" s="690"/>
      <c r="F20" s="511"/>
      <c r="G20" s="511"/>
      <c r="H20" s="511"/>
      <c r="I20" s="1765"/>
      <c r="S20" s="507">
        <v>0</v>
      </c>
    </row>
    <row customHeight="1" ht="29.25">
      <c r="C21" s="453"/>
      <c r="D21" s="541" t="s">
        <v>317</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5B48-F691-EDE8-5734-26AE1C9869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"Кольский")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310</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110</v>
      </c>
      <c r="E23" s="199" t="s">
        <v>1126</v>
      </c>
      <c r="F23" s="1672" t="s">
        <v>310</v>
      </c>
      <c r="G23" s="347"/>
      <c r="I23" s="1626"/>
      <c r="J23" s="1626"/>
      <c r="Q23" s="1633">
        <v>0</v>
      </c>
    </row>
    <row s="1637" customFormat="1" customHeight="1" ht="14.25" hidden="1">
      <c r="A24" s="345"/>
      <c r="B24" s="1162"/>
      <c r="C24" s="378"/>
      <c r="D24" s="1675" t="s">
        <v>712</v>
      </c>
      <c r="E24" s="1674" t="s">
        <v>1127</v>
      </c>
      <c r="F24" s="1672" t="s">
        <v>310</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C3AAF-1E82-FC81-05B4-F903DB7265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692</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692</v>
      </c>
      <c r="D4" s="1675"/>
      <c r="E4" s="207" t="s">
        <v>1130</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692</v>
      </c>
      <c r="D6" s="1675"/>
      <c r="E6" s="208" t="s">
        <v>1131</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692</v>
      </c>
      <c r="D8" s="1675"/>
      <c r="E8" s="208" t="s">
        <v>1132</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692</v>
      </c>
      <c r="D10" s="1675"/>
      <c r="E10" s="208" t="s">
        <v>1133</v>
      </c>
      <c r="F10" s="1672"/>
      <c r="G10" s="1676"/>
      <c r="H10" s="1672" t="s">
        <v>310</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"Кольский")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310</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1140</v>
      </c>
      <c r="M26" s="85">
        <v>14</v>
      </c>
    </row>
    <row customHeight="1" ht="15.75">
      <c r="A27" s="1685" t="s">
        <v>109</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1130</v>
      </c>
      <c r="F29" s="200"/>
      <c r="G29" s="259"/>
      <c r="H29" s="200" t="s">
        <v>310</v>
      </c>
      <c r="I29" s="2171" t="s">
        <v>1141</v>
      </c>
      <c r="M29" s="85">
        <v>20</v>
      </c>
    </row>
    <row customHeight="1" ht="15.75">
      <c r="A30" s="1685" t="s">
        <v>110</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310</v>
      </c>
      <c r="I33" s="2171" t="s">
        <v>1143</v>
      </c>
      <c r="M33" s="85">
        <v>14</v>
      </c>
    </row>
    <row customHeight="1" ht="15.75">
      <c r="A34" s="1685" t="s">
        <v>90</v>
      </c>
      <c r="C34" s="98"/>
      <c r="D34" s="111"/>
      <c r="E34" s="206" t="s">
        <v>326</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310</v>
      </c>
      <c r="I36" s="2145" t="s">
        <v>1145</v>
      </c>
      <c r="M36" s="85">
        <v>14</v>
      </c>
    </row>
    <row customHeight="1" ht="15.75">
      <c r="A37" s="1685" t="s">
        <v>91</v>
      </c>
      <c r="C37" s="98"/>
      <c r="D37" s="111"/>
      <c r="E37" s="206" t="s">
        <v>326</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1133</v>
      </c>
      <c r="F39" s="200"/>
      <c r="G39" s="209"/>
      <c r="H39" s="200" t="s">
        <v>310</v>
      </c>
      <c r="I39" s="2171" t="s">
        <v>1146</v>
      </c>
      <c r="L39" s="157" t="s">
        <v>1134</v>
      </c>
      <c r="M39" s="85">
        <v>14</v>
      </c>
    </row>
    <row customHeight="1" ht="15.75">
      <c r="A40" s="1685" t="s">
        <v>111</v>
      </c>
      <c r="C40" s="98"/>
      <c r="D40" s="111"/>
      <c r="E40" s="206" t="s">
        <v>326</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1E48-7D2F-B64F-90F1-3D838CECF0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9" sqref="J49"/>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25</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25</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25</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45805.436273148145</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04/10-11/10/КТ</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122</v>
      </c>
      <c r="G20" s="2226" t="s">
        <v>123</v>
      </c>
      <c r="H20" s="2388" t="s">
        <v>1150</v>
      </c>
      <c r="I20" s="2389"/>
      <c r="J20" s="2435"/>
      <c r="K20" s="2226" t="s">
        <v>307</v>
      </c>
      <c r="L20" s="2226" t="s">
        <v>394</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v>
      </c>
      <c r="H48" s="1991"/>
      <c r="I48" s="1741">
        <v>45805.468819444446</v>
      </c>
      <c r="J48" s="1775">
        <v>46387</v>
      </c>
      <c r="K48" s="1867" t="s">
        <v>1154</v>
      </c>
      <c r="L48" s="1991" t="s">
        <v>310</v>
      </c>
      <c r="M48" s="2172"/>
      <c r="N48" s="336"/>
      <c r="O48" s="1626"/>
      <c r="P48" s="1626"/>
      <c r="AH48" s="1633">
        <v>0</v>
      </c>
    </row>
    <row s="1637" customFormat="1" customHeight="1" ht="18.75">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1155</v>
      </c>
      <c r="N85" s="336"/>
      <c r="AH85" s="376">
        <v>34</v>
      </c>
    </row>
    <row customHeight="1" ht="19.95">
      <c r="A86" s="1782"/>
      <c r="B86" s="1782"/>
      <c r="D86" s="378"/>
      <c r="E86" s="149" t="s">
        <v>90</v>
      </c>
      <c r="F86" s="2462" t="s">
        <v>1156</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1157</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1157</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1157</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1157</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1157</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1157</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1157</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1157</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v>
      </c>
      <c r="H111" s="1991"/>
      <c r="I111" s="1741"/>
      <c r="J111" s="1775"/>
      <c r="K111" s="1780"/>
      <c r="L111" s="1991" t="s">
        <v>310</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1157</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1157</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1157</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1157</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1157</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1157</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1157</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1157</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1157</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1157</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1157</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1157</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1157</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1157</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1157</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1157</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1157</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1157</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1157</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v>
      </c>
      <c r="H172" s="1991"/>
      <c r="I172" s="1741"/>
      <c r="J172" s="1775"/>
      <c r="K172" s="1780"/>
      <c r="L172" s="1991" t="s">
        <v>310</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1157</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1157</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1157</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1157</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1157</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1157</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1157</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1157</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1157</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1157</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1157</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1157</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1157</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1157</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1157</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1157</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1157</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1157</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1157</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v>
      </c>
      <c r="H233" s="1991"/>
      <c r="I233" s="1741"/>
      <c r="J233" s="1775"/>
      <c r="K233" s="1780"/>
      <c r="L233" s="1991" t="s">
        <v>310</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1157</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1157</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1157</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1157</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1157</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1157</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1157</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1157</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1157</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1157</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1157</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1157</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1157</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1157</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1157</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1157</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1157</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1157</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1157</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v>
      </c>
      <c r="H294" s="1991"/>
      <c r="I294" s="1741"/>
      <c r="J294" s="1775"/>
      <c r="K294" s="1780"/>
      <c r="L294" s="1991" t="s">
        <v>310</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1157</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1157</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1157</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1157</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1157</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1157</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1157</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1157</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1157</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1157</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1157</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1518-A0A1-5CA8-50E7-F2490208697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"Кольский")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69">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1158</v>
      </c>
      <c r="G10" s="215" t="s">
        <v>1159</v>
      </c>
      <c r="H10" s="2171" t="s">
        <v>1160</v>
      </c>
      <c r="R10" s="376">
        <v>14</v>
      </c>
    </row>
    <row customHeight="1" ht="37.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1161</v>
      </c>
      <c r="G11" s="215" t="s">
        <v>1159</v>
      </c>
      <c r="H11" s="2172"/>
      <c r="R11" s="376">
        <v>14</v>
      </c>
    </row>
    <row customHeight="1" ht="24">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1162</v>
      </c>
      <c r="G12" s="215" t="s">
        <v>1163</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27">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1164</v>
      </c>
      <c r="G13" s="215" t="s">
        <v>1165</v>
      </c>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www.tgc1.ru/tenders/regulation/" xr:uid="{FB46BD98-5508-63A8-32C8-98E115F40938}"/>
    <hyperlink ref="G11" r:id="rId3" tooltip="https://www.tgc1.ru/tenders/regulation/" xr:uid="{B00320A2-29D7-F918-4888-A050474E16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88D6-FDF8-CA17-6258-FFF68139F9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1166</v>
      </c>
      <c r="E5" s="2239"/>
      <c r="F5" s="2239"/>
      <c r="G5" s="2239"/>
      <c r="H5" s="2239"/>
      <c r="I5" s="2239"/>
      <c r="J5" s="2239"/>
      <c r="V5" s="507">
        <v>63</v>
      </c>
    </row>
    <row customHeight="1" ht="15.75">
      <c r="C6" s="178"/>
      <c r="D6" s="2178" t="str">
        <f>IF(org=0,"Не определено",org)</f>
        <v>ПАО "ТГК-1" (филиал "Кольский")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88</v>
      </c>
      <c r="E13" s="809" t="s">
        <v>306</v>
      </c>
      <c r="F13" s="809" t="s">
        <v>569</v>
      </c>
      <c r="G13" s="810" t="s">
        <v>307</v>
      </c>
      <c r="H13" s="809" t="s">
        <v>394</v>
      </c>
      <c r="I13" s="810" t="s">
        <v>307</v>
      </c>
      <c r="J13" s="809" t="s">
        <v>394</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1167</v>
      </c>
      <c r="F17" s="523" t="s">
        <v>310</v>
      </c>
      <c r="G17" s="680"/>
      <c r="H17" s="680"/>
      <c r="I17" s="680"/>
      <c r="J17" s="680"/>
      <c r="K17" s="291" t="s">
        <v>1168</v>
      </c>
      <c r="V17" s="507">
        <v>0</v>
      </c>
    </row>
    <row customHeight="1" ht="48.29999999999999">
      <c r="A18" s="507"/>
      <c r="C18" s="528"/>
      <c r="D18" s="523">
        <v>3</v>
      </c>
      <c r="E18" s="281" t="s">
        <v>818</v>
      </c>
      <c r="F18" s="523" t="s">
        <v>310</v>
      </c>
      <c r="G18" s="811" t="s">
        <v>310</v>
      </c>
      <c r="H18" s="812" t="s">
        <v>310</v>
      </c>
      <c r="I18" s="523" t="s">
        <v>310</v>
      </c>
      <c r="J18" s="580" t="s">
        <v>310</v>
      </c>
      <c r="K18" s="291" t="s">
        <v>1169</v>
      </c>
      <c r="V18" s="507">
        <v>46</v>
      </c>
    </row>
    <row customHeight="1" ht="35.699999999999996">
      <c r="A19" s="507"/>
      <c r="C19" s="528"/>
      <c r="D19" s="541" t="s">
        <v>328</v>
      </c>
      <c r="E19" s="561" t="s">
        <v>820</v>
      </c>
      <c r="F19" s="523" t="s">
        <v>821</v>
      </c>
      <c r="G19" s="819"/>
      <c r="H19" s="108"/>
      <c r="I19" s="819"/>
      <c r="J19" s="820"/>
      <c r="K19" s="681"/>
      <c r="V19" s="507">
        <v>34</v>
      </c>
    </row>
    <row customHeight="1" ht="35.699999999999996">
      <c r="A20" s="507"/>
      <c r="C20" s="528"/>
      <c r="D20" s="1892" t="s">
        <v>336</v>
      </c>
      <c r="E20" s="561" t="s">
        <v>822</v>
      </c>
      <c r="F20" s="523" t="s">
        <v>823</v>
      </c>
      <c r="G20" s="819"/>
      <c r="H20" s="108"/>
      <c r="I20" s="819"/>
      <c r="J20" s="108"/>
      <c r="K20" s="681"/>
      <c r="V20" s="507">
        <v>34</v>
      </c>
    </row>
    <row customHeight="1" ht="48.29999999999999">
      <c r="A21" s="507"/>
      <c r="C21" s="528"/>
      <c r="D21" s="1892" t="s">
        <v>338</v>
      </c>
      <c r="E21" s="561" t="s">
        <v>824</v>
      </c>
      <c r="F21" s="523" t="s">
        <v>574</v>
      </c>
      <c r="G21" s="682"/>
      <c r="H21" s="108"/>
      <c r="I21" s="682"/>
      <c r="J21" s="108"/>
      <c r="K21" s="681"/>
      <c r="V21" s="507">
        <v>46</v>
      </c>
    </row>
    <row customHeight="1" ht="67.5" hidden="1">
      <c r="A22" s="507"/>
      <c r="C22" s="528"/>
      <c r="D22" s="523">
        <v>5</v>
      </c>
      <c r="E22" s="281" t="s">
        <v>1170</v>
      </c>
      <c r="F22" s="523" t="s">
        <v>561</v>
      </c>
      <c r="G22" s="683"/>
      <c r="H22" s="684"/>
      <c r="I22" s="683"/>
      <c r="J22" s="684"/>
      <c r="K22" s="291" t="s">
        <v>1171</v>
      </c>
      <c r="V22" s="507">
        <v>0</v>
      </c>
    </row>
    <row customHeight="1" ht="33.75" hidden="1">
      <c r="C23" s="453"/>
      <c r="D23" s="523">
        <v>6</v>
      </c>
      <c r="E23" s="281" t="s">
        <v>1172</v>
      </c>
      <c r="F23" s="523" t="s">
        <v>1173</v>
      </c>
      <c r="G23" s="683"/>
      <c r="H23" s="683"/>
      <c r="I23" s="683"/>
      <c r="J23" s="683"/>
      <c r="K23" s="291" t="s">
        <v>1174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234538-510A-A388-7A38-49EEC30DA0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811</v>
      </c>
      <c r="BI1" s="1072"/>
      <c r="BJ1" s="1073" t="s">
        <v>1215</v>
      </c>
      <c r="BK1" s="1072"/>
      <c r="BL1" s="1074" t="s">
        <v>910</v>
      </c>
      <c r="BM1" s="1072"/>
      <c r="BN1" s="1075" t="s">
        <v>1216</v>
      </c>
      <c r="BS1" s="1429"/>
    </row>
    <row customHeight="1" ht="11.25">
      <c r="A2" s="1076" t="s">
        <v>1217</v>
      </c>
      <c r="B2" s="1077">
        <v>2000</v>
      </c>
      <c r="C2" s="1077">
        <v>2022</v>
      </c>
      <c r="D2" s="1077" t="s">
        <v>66</v>
      </c>
      <c r="E2" s="1078" t="s">
        <v>1218</v>
      </c>
      <c r="F2" s="1078" t="s">
        <v>1219</v>
      </c>
      <c r="G2" s="1078" t="s">
        <v>1220</v>
      </c>
      <c r="H2" s="1079" t="s">
        <v>55</v>
      </c>
      <c r="I2" s="1078" t="s">
        <v>109</v>
      </c>
      <c r="J2" s="1078" t="s">
        <v>1221</v>
      </c>
      <c r="K2" s="1080" t="s">
        <v>1154</v>
      </c>
      <c r="L2" s="1081"/>
      <c r="M2" s="1080">
        <v>1</v>
      </c>
      <c r="N2" s="1164" t="s">
        <v>1222</v>
      </c>
      <c r="O2" s="1079" t="s">
        <v>1223</v>
      </c>
      <c r="P2" s="1082" t="s">
        <v>37</v>
      </c>
      <c r="Q2" s="1083" t="s">
        <v>1224</v>
      </c>
      <c r="R2" s="145" t="s">
        <v>1225</v>
      </c>
      <c r="S2" s="145" t="s">
        <v>1226</v>
      </c>
      <c r="T2" s="1084" t="s">
        <v>1227</v>
      </c>
      <c r="U2" s="1081" t="s">
        <v>1228</v>
      </c>
      <c r="V2" s="1085">
        <v>1</v>
      </c>
      <c r="W2" s="1086"/>
      <c r="X2" s="1086" t="s">
        <v>1229</v>
      </c>
      <c r="Y2" s="1077" t="s">
        <v>1230</v>
      </c>
      <c r="Z2" s="1087"/>
      <c r="AA2" s="1077" t="s">
        <v>1231</v>
      </c>
      <c r="AB2" s="1088" t="s">
        <v>1231</v>
      </c>
      <c r="AC2" s="1077" t="s">
        <v>1232</v>
      </c>
      <c r="AD2" s="1088" t="s">
        <v>1232</v>
      </c>
      <c r="AF2" s="1079" t="s">
        <v>1228</v>
      </c>
      <c r="AH2" s="1078" t="s">
        <v>1233</v>
      </c>
      <c r="AI2" s="1078" t="s">
        <v>1233</v>
      </c>
      <c r="AK2" s="1078" t="s">
        <v>1234</v>
      </c>
      <c r="AM2" s="1078" t="s">
        <v>1235</v>
      </c>
      <c r="AP2" s="1089" t="s">
        <v>1229</v>
      </c>
      <c r="AQ2" s="1090" t="s">
        <v>1229</v>
      </c>
      <c r="AS2" s="1077" t="s">
        <v>1236</v>
      </c>
      <c r="AU2" s="1122" t="s">
        <v>1237</v>
      </c>
      <c r="AW2" s="1122" t="s">
        <v>1238</v>
      </c>
      <c r="AX2" s="1122" t="s">
        <v>1238</v>
      </c>
      <c r="AZ2" s="1122" t="s">
        <v>53</v>
      </c>
      <c r="BB2" s="1122" t="s">
        <v>1239</v>
      </c>
      <c r="BC2" s="1122" t="s">
        <v>1240</v>
      </c>
      <c r="BE2" s="1122">
        <v>2000</v>
      </c>
      <c r="BF2" s="1122" t="s">
        <v>1241</v>
      </c>
    </row>
    <row customHeight="1" ht="11.25">
      <c r="A3" s="1076" t="s">
        <v>1242</v>
      </c>
      <c r="B3" s="1077">
        <v>2001</v>
      </c>
      <c r="C3" s="1077">
        <v>2023</v>
      </c>
      <c r="D3" s="1077" t="s">
        <v>19</v>
      </c>
      <c r="E3" s="1078" t="s">
        <v>1243</v>
      </c>
      <c r="F3" s="1078" t="s">
        <v>1244</v>
      </c>
      <c r="G3" s="1078" t="s">
        <v>1245</v>
      </c>
      <c r="H3" s="1079" t="s">
        <v>1246</v>
      </c>
      <c r="I3" s="1078" t="s">
        <v>110</v>
      </c>
      <c r="J3" s="1078" t="s">
        <v>559</v>
      </c>
      <c r="K3" s="1080" t="s">
        <v>1247</v>
      </c>
      <c r="L3" s="1081">
        <f>_xlfn.IFERROR(MATCH(K3,OFFER_METHOD,0),0)</f>
        <v>0</v>
      </c>
      <c r="M3" s="1080">
        <v>2</v>
      </c>
      <c r="N3" s="1164" t="s">
        <v>1248</v>
      </c>
      <c r="O3" s="1079" t="s">
        <v>1249</v>
      </c>
      <c r="P3" s="1082" t="s">
        <v>1250</v>
      </c>
      <c r="Q3" s="1083" t="s">
        <v>1251</v>
      </c>
      <c r="R3" s="145" t="s">
        <v>1252</v>
      </c>
      <c r="S3" s="145" t="s">
        <v>1253</v>
      </c>
      <c r="T3" s="1084" t="s">
        <v>1254</v>
      </c>
      <c r="U3" s="1081" t="s">
        <v>1255</v>
      </c>
      <c r="V3" s="1085">
        <v>2</v>
      </c>
      <c r="W3" s="1086"/>
      <c r="X3" s="1086" t="s">
        <v>1256</v>
      </c>
      <c r="Y3" s="1077" t="s">
        <v>1230</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1240</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1230</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166</v>
      </c>
      <c r="Y5" s="1077" t="s">
        <v>1323</v>
      </c>
      <c r="Z5" s="1093">
        <v>1</v>
      </c>
      <c r="AF5" s="1079" t="s">
        <v>1324</v>
      </c>
      <c r="AH5" s="1078" t="s">
        <v>1325</v>
      </c>
      <c r="AK5" s="1078" t="s">
        <v>1326</v>
      </c>
      <c r="AM5" s="1078" t="s">
        <v>1327</v>
      </c>
      <c r="AP5" s="1089" t="s">
        <v>166</v>
      </c>
      <c r="AQ5" s="1090" t="s">
        <v>166</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1229</v>
      </c>
      <c r="BS5" s="1431"/>
      <c r="BT5" s="1283">
        <v>64236871</v>
      </c>
      <c r="BU5" s="1070" t="s">
        <v>233</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111</v>
      </c>
      <c r="J6" s="1069" t="s">
        <v>1341</v>
      </c>
      <c r="L6" s="1081">
        <f>SUM(kind_of_control_method_filter)</f>
        <v>0</v>
      </c>
      <c r="N6" s="1094" t="s">
        <v>1342</v>
      </c>
      <c r="O6" s="1078" t="s">
        <v>1343</v>
      </c>
      <c r="R6" s="145" t="s">
        <v>1224</v>
      </c>
      <c r="T6" s="1079" t="s">
        <v>1344</v>
      </c>
      <c r="U6" s="1081" t="s">
        <v>1324</v>
      </c>
      <c r="V6" s="1085">
        <v>5</v>
      </c>
      <c r="W6" s="1086"/>
      <c r="X6" s="1077" t="s">
        <v>172</v>
      </c>
      <c r="Y6" s="1077" t="s">
        <v>1345</v>
      </c>
      <c r="Z6" s="1093"/>
      <c r="AA6" s="1096"/>
      <c r="AH6" s="1078" t="s">
        <v>1346</v>
      </c>
      <c r="AK6" s="1078" t="s">
        <v>1347</v>
      </c>
      <c r="AM6" s="1078" t="s">
        <v>1348</v>
      </c>
      <c r="AP6" s="1089" t="s">
        <v>172</v>
      </c>
      <c r="AQ6" s="1090" t="s">
        <v>172</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1263</v>
      </c>
      <c r="BS6" s="1432"/>
      <c r="BT6" s="1283">
        <v>64236872</v>
      </c>
      <c r="BU6" s="1070" t="s">
        <v>238</v>
      </c>
      <c r="BV6" s="1072"/>
      <c r="BW6" s="1697">
        <v>4213768</v>
      </c>
      <c r="BX6" s="1695" t="s">
        <v>258</v>
      </c>
      <c r="BZ6" s="1283">
        <v>64237510</v>
      </c>
      <c r="CA6" s="1070" t="s">
        <v>1356</v>
      </c>
    </row>
    <row customHeight="1" ht="11.25">
      <c r="A7" s="1076" t="s">
        <v>1357</v>
      </c>
      <c r="B7" s="1077">
        <v>2005</v>
      </c>
      <c r="E7" s="1078" t="s">
        <v>1358</v>
      </c>
      <c r="F7" s="1095"/>
      <c r="H7" s="1079" t="s">
        <v>1359</v>
      </c>
      <c r="I7" s="1078" t="s">
        <v>92</v>
      </c>
      <c r="J7" s="1078" t="s">
        <v>1360</v>
      </c>
      <c r="N7" s="1098" t="s">
        <v>1361</v>
      </c>
      <c r="O7" s="1078" t="s">
        <v>1362</v>
      </c>
      <c r="U7" s="1081" t="s">
        <v>19</v>
      </c>
      <c r="V7" s="372" t="s">
        <v>92</v>
      </c>
      <c r="W7" s="1086"/>
      <c r="X7" s="1077" t="s">
        <v>178</v>
      </c>
      <c r="Y7" s="1077" t="s">
        <v>1323</v>
      </c>
      <c r="Z7" s="1093"/>
      <c r="AA7" s="1096"/>
      <c r="AH7" s="1078" t="s">
        <v>1363</v>
      </c>
      <c r="AK7" s="1078" t="s">
        <v>1364</v>
      </c>
      <c r="AM7" s="1078" t="s">
        <v>1365</v>
      </c>
      <c r="AP7" s="1089" t="s">
        <v>178</v>
      </c>
      <c r="AQ7" s="1090" t="s">
        <v>178</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1256</v>
      </c>
      <c r="BS7" s="1431"/>
      <c r="BT7" s="1283">
        <v>64236873</v>
      </c>
      <c r="BU7" s="1070" t="s">
        <v>243</v>
      </c>
      <c r="BV7" s="1072"/>
      <c r="BW7" s="1697">
        <v>4213769</v>
      </c>
      <c r="BX7" s="1695" t="s">
        <v>1373</v>
      </c>
      <c r="BZ7" s="1283">
        <v>64237511</v>
      </c>
      <c r="CA7" s="1070" t="s">
        <v>273</v>
      </c>
    </row>
    <row customHeight="1" ht="11.25">
      <c r="A8" s="1076" t="s">
        <v>1374</v>
      </c>
      <c r="B8" s="1077">
        <v>2006</v>
      </c>
      <c r="E8" s="1078" t="s">
        <v>1375</v>
      </c>
      <c r="F8" s="1095"/>
      <c r="H8" s="1079" t="s">
        <v>1376</v>
      </c>
      <c r="I8" s="1078" t="s">
        <v>93</v>
      </c>
      <c r="J8" s="1078" t="s">
        <v>1377</v>
      </c>
      <c r="N8" s="1165" t="s">
        <v>1378</v>
      </c>
      <c r="O8" s="1078" t="s">
        <v>1379</v>
      </c>
      <c r="V8" s="372" t="s">
        <v>93</v>
      </c>
      <c r="W8" s="1086"/>
      <c r="X8" s="1077" t="s">
        <v>184</v>
      </c>
      <c r="Y8" s="1077" t="s">
        <v>1323</v>
      </c>
      <c r="Z8" s="1093"/>
      <c r="AA8" s="1096"/>
      <c r="AK8" s="1078" t="s">
        <v>1380</v>
      </c>
      <c r="AP8" s="1089" t="s">
        <v>184</v>
      </c>
      <c r="AQ8" s="1090" t="s">
        <v>184</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166</v>
      </c>
      <c r="BS8" s="1431"/>
      <c r="BT8" s="1283">
        <v>64236874</v>
      </c>
      <c r="BU8" s="1297" t="s">
        <v>1389</v>
      </c>
      <c r="BV8" s="1072"/>
      <c r="BW8" s="1697">
        <v>4213770</v>
      </c>
      <c r="BX8" s="1698" t="s">
        <v>1390</v>
      </c>
      <c r="BZ8" s="1283">
        <v>64237512</v>
      </c>
      <c r="CA8" s="1070" t="s">
        <v>268</v>
      </c>
    </row>
    <row customHeight="1" ht="11.25">
      <c r="A9" s="1076" t="s">
        <v>1391</v>
      </c>
      <c r="B9" s="1077">
        <v>2007</v>
      </c>
      <c r="E9" s="1078" t="s">
        <v>1392</v>
      </c>
      <c r="F9" s="1095"/>
      <c r="G9" s="1069" t="s">
        <v>1393</v>
      </c>
      <c r="H9" s="1069" t="s">
        <v>1394</v>
      </c>
      <c r="I9" s="1078" t="s">
        <v>112</v>
      </c>
      <c r="O9" s="1078" t="s">
        <v>1395</v>
      </c>
      <c r="V9" s="372" t="s">
        <v>112</v>
      </c>
      <c r="W9" s="1086"/>
      <c r="X9" s="1077" t="s">
        <v>190</v>
      </c>
      <c r="Y9" s="1077" t="s">
        <v>1230</v>
      </c>
      <c r="Z9" s="1093">
        <v>1</v>
      </c>
      <c r="AA9" s="1096"/>
      <c r="AK9" s="1078" t="s">
        <v>1396</v>
      </c>
      <c r="AP9" s="1089" t="s">
        <v>203</v>
      </c>
      <c r="AQ9" s="1090" t="s">
        <v>203</v>
      </c>
      <c r="AW9" s="1122" t="s">
        <v>1397</v>
      </c>
      <c r="AX9" s="1122" t="s">
        <v>1397</v>
      </c>
      <c r="AZ9" s="1122" t="s">
        <v>1398</v>
      </c>
      <c r="BB9" s="1122" t="s">
        <v>1399</v>
      </c>
      <c r="BC9" s="1122" t="s">
        <v>1332</v>
      </c>
      <c r="BE9" s="1122">
        <v>2007</v>
      </c>
      <c r="BF9" s="1122" t="s">
        <v>1400</v>
      </c>
      <c r="BH9" s="1070" t="s">
        <v>1401</v>
      </c>
      <c r="BJ9" s="1070" t="s">
        <v>1402</v>
      </c>
      <c r="BL9" s="1070" t="s">
        <v>1402</v>
      </c>
      <c r="BN9" s="1070" t="s">
        <v>1403</v>
      </c>
      <c r="BQ9" s="1283">
        <v>4213777</v>
      </c>
      <c r="BR9" s="1070" t="s">
        <v>172</v>
      </c>
      <c r="BS9" s="1431"/>
      <c r="BT9" s="1283">
        <v>64236875</v>
      </c>
      <c r="BU9" s="1070" t="s">
        <v>248</v>
      </c>
      <c r="BV9" s="1072"/>
      <c r="BW9" s="1692"/>
      <c r="BX9" s="1692"/>
    </row>
    <row customHeight="1" ht="11.25">
      <c r="A10" s="1076" t="s">
        <v>1404</v>
      </c>
      <c r="B10" s="1077">
        <v>2008</v>
      </c>
      <c r="E10" s="1078" t="s">
        <v>1405</v>
      </c>
      <c r="F10" s="1095"/>
      <c r="G10" s="1078" t="s">
        <v>1406</v>
      </c>
      <c r="H10" s="1078" t="s">
        <v>1407</v>
      </c>
      <c r="I10" s="1078" t="s">
        <v>148</v>
      </c>
      <c r="J10" s="1069" t="s">
        <v>1408</v>
      </c>
      <c r="K10" s="1069" t="s">
        <v>1409</v>
      </c>
      <c r="O10" s="1078" t="s">
        <v>1410</v>
      </c>
      <c r="V10" s="373" t="s">
        <v>148</v>
      </c>
      <c r="W10" s="1099"/>
      <c r="X10" s="1099" t="s">
        <v>1411</v>
      </c>
      <c r="Y10" s="1100" t="s">
        <v>1412</v>
      </c>
      <c r="Z10" s="1093"/>
      <c r="AP10" s="1089" t="s">
        <v>1411</v>
      </c>
      <c r="AQ10" s="1090" t="s">
        <v>1411</v>
      </c>
      <c r="AW10" s="1122" t="s">
        <v>1413</v>
      </c>
      <c r="AX10" s="1122" t="s">
        <v>1413</v>
      </c>
      <c r="AZ10" s="1122" t="s">
        <v>1414</v>
      </c>
      <c r="BB10" s="1122" t="s">
        <v>1415</v>
      </c>
      <c r="BC10" s="1122" t="s">
        <v>1332</v>
      </c>
      <c r="BE10" s="1122">
        <v>2008</v>
      </c>
      <c r="BF10" s="1122" t="s">
        <v>1416</v>
      </c>
      <c r="BH10" s="1070" t="s">
        <v>1417</v>
      </c>
      <c r="BJ10" s="1070" t="s">
        <v>1418</v>
      </c>
      <c r="BL10" s="1070" t="s">
        <v>1418</v>
      </c>
      <c r="BN10" s="1070" t="s">
        <v>1419</v>
      </c>
      <c r="BQ10" s="1283">
        <v>4213778</v>
      </c>
      <c r="BR10" s="1070" t="s">
        <v>178</v>
      </c>
      <c r="BS10" s="1431"/>
      <c r="BT10" s="1283">
        <v>64236876</v>
      </c>
      <c r="BU10" s="1070" t="s">
        <v>228</v>
      </c>
      <c r="BV10" s="1072"/>
      <c r="BW10" s="1692"/>
      <c r="BX10" s="1692"/>
    </row>
    <row customHeight="1" ht="11.25">
      <c r="A11" s="1076" t="s">
        <v>1420</v>
      </c>
      <c r="B11" s="1077">
        <v>2009</v>
      </c>
      <c r="E11" s="1078" t="s">
        <v>1421</v>
      </c>
      <c r="F11" s="1095"/>
      <c r="G11" s="1078" t="s">
        <v>1422</v>
      </c>
      <c r="H11" s="1078" t="s">
        <v>1423</v>
      </c>
      <c r="I11" s="1078" t="s">
        <v>149</v>
      </c>
      <c r="J11" s="1079" t="s">
        <v>1424</v>
      </c>
      <c r="K11" s="1101" t="s">
        <v>1425</v>
      </c>
      <c r="O11" s="1079" t="s">
        <v>1426</v>
      </c>
      <c r="V11" s="372" t="s">
        <v>149</v>
      </c>
      <c r="W11" s="277"/>
      <c r="X11" s="1086" t="s">
        <v>203</v>
      </c>
      <c r="Y11" s="1077" t="s">
        <v>1427</v>
      </c>
      <c r="Z11" s="1093"/>
      <c r="AP11" s="1089" t="s">
        <v>190</v>
      </c>
      <c r="AQ11" s="1091" t="s">
        <v>190</v>
      </c>
      <c r="AW11" s="1122" t="s">
        <v>1428</v>
      </c>
      <c r="AX11" s="1122" t="s">
        <v>1428</v>
      </c>
      <c r="AZ11" s="1122" t="s">
        <v>1429</v>
      </c>
      <c r="BB11" s="1122" t="s">
        <v>1430</v>
      </c>
      <c r="BC11" s="1122" t="s">
        <v>1332</v>
      </c>
      <c r="BE11" s="1122">
        <v>2009</v>
      </c>
      <c r="BF11" s="1122" t="s">
        <v>1431</v>
      </c>
      <c r="BH11" s="1070" t="s">
        <v>1432</v>
      </c>
      <c r="BJ11" s="1070" t="s">
        <v>1401</v>
      </c>
      <c r="BL11" s="1070" t="s">
        <v>1401</v>
      </c>
      <c r="BN11" s="1070" t="s">
        <v>1433</v>
      </c>
      <c r="BQ11" s="1283">
        <v>4213780</v>
      </c>
      <c r="BR11" s="1070" t="s">
        <v>184</v>
      </c>
      <c r="BS11" s="1431"/>
      <c r="BW11" s="1692"/>
      <c r="BX11" s="1692"/>
    </row>
    <row customHeight="1" ht="11.25">
      <c r="A12" s="1076" t="s">
        <v>1434</v>
      </c>
      <c r="B12" s="1077">
        <v>2010</v>
      </c>
      <c r="E12" s="1078" t="s">
        <v>1435</v>
      </c>
      <c r="F12" s="1095"/>
      <c r="G12" s="1078" t="s">
        <v>1423</v>
      </c>
      <c r="I12" s="1078" t="s">
        <v>150</v>
      </c>
      <c r="J12" s="1079" t="s">
        <v>1436</v>
      </c>
      <c r="K12" s="1101" t="s">
        <v>1437</v>
      </c>
      <c r="O12" s="1079" t="s">
        <v>1224</v>
      </c>
      <c r="V12" s="372" t="s">
        <v>150</v>
      </c>
      <c r="W12" s="1091"/>
      <c r="X12" s="1086" t="s">
        <v>1438</v>
      </c>
      <c r="Y12" s="1077" t="s">
        <v>1230</v>
      </c>
      <c r="AP12" s="1089"/>
      <c r="AW12" s="1122" t="s">
        <v>149</v>
      </c>
      <c r="AX12" s="1122" t="s">
        <v>149</v>
      </c>
      <c r="AZ12" s="1122" t="s">
        <v>1439</v>
      </c>
      <c r="BB12" s="1122" t="s">
        <v>1440</v>
      </c>
      <c r="BC12" s="1122" t="s">
        <v>1332</v>
      </c>
      <c r="BE12" s="1122">
        <v>2010</v>
      </c>
      <c r="BF12" s="1122" t="s">
        <v>1441</v>
      </c>
      <c r="BH12" s="1070" t="s">
        <v>1442</v>
      </c>
      <c r="BJ12" s="1070" t="s">
        <v>1443</v>
      </c>
      <c r="BL12" s="1070" t="s">
        <v>1443</v>
      </c>
      <c r="BN12" s="1070" t="s">
        <v>1444</v>
      </c>
      <c r="BQ12" s="1283">
        <v>4213779</v>
      </c>
      <c r="BR12" s="1070" t="s">
        <v>203</v>
      </c>
      <c r="BS12" s="1431"/>
      <c r="BT12" s="1072"/>
      <c r="BU12" s="1072"/>
      <c r="BV12" s="1072"/>
      <c r="BW12" s="1692"/>
      <c r="BX12" s="1692"/>
    </row>
    <row customHeight="1" ht="11.25">
      <c r="A13" s="1076" t="s">
        <v>1445</v>
      </c>
      <c r="B13" s="1077">
        <v>2011</v>
      </c>
      <c r="E13" s="1078" t="s">
        <v>1446</v>
      </c>
      <c r="F13" s="1095"/>
      <c r="I13" s="1078" t="s">
        <v>151</v>
      </c>
      <c r="K13" s="1101" t="s">
        <v>1396</v>
      </c>
      <c r="V13" s="372" t="s">
        <v>151</v>
      </c>
      <c r="W13" s="1091"/>
      <c r="X13" s="1091"/>
      <c r="Y13" s="1091"/>
      <c r="AW13" s="1122" t="s">
        <v>150</v>
      </c>
      <c r="AX13" s="1122" t="s">
        <v>150</v>
      </c>
      <c r="BB13" s="1122" t="s">
        <v>1447</v>
      </c>
      <c r="BC13" s="1122" t="s">
        <v>1448</v>
      </c>
      <c r="BE13" s="1122">
        <v>2011</v>
      </c>
      <c r="BF13" s="1122" t="s">
        <v>1449</v>
      </c>
      <c r="BH13" s="1070" t="s">
        <v>1450</v>
      </c>
      <c r="BJ13" s="1070" t="s">
        <v>1432</v>
      </c>
      <c r="BL13" s="1070" t="s">
        <v>1432</v>
      </c>
      <c r="BN13" s="1070" t="s">
        <v>1451</v>
      </c>
      <c r="BQ13" s="1283">
        <v>4213783</v>
      </c>
      <c r="BR13" s="1070" t="s">
        <v>1411</v>
      </c>
      <c r="BS13" s="1431"/>
      <c r="BT13" s="1072"/>
      <c r="BU13" s="1072"/>
      <c r="BV13" s="1072"/>
      <c r="BW13" s="1696"/>
      <c r="BX13" s="1692"/>
    </row>
    <row customHeight="1" ht="11.25">
      <c r="A14" s="1076" t="s">
        <v>1452</v>
      </c>
      <c r="B14" s="1077">
        <v>2012</v>
      </c>
      <c r="I14" s="1078" t="s">
        <v>152</v>
      </c>
      <c r="J14" s="1069" t="s">
        <v>1453</v>
      </c>
      <c r="N14" s="1069" t="s">
        <v>1454</v>
      </c>
      <c r="V14" s="1085">
        <v>13</v>
      </c>
      <c r="W14" s="1086"/>
      <c r="X14" s="1086" t="s">
        <v>1263</v>
      </c>
      <c r="Y14" s="1077" t="s">
        <v>1230</v>
      </c>
      <c r="AW14" s="1122" t="s">
        <v>151</v>
      </c>
      <c r="AX14" s="1122" t="s">
        <v>151</v>
      </c>
      <c r="AZ14" s="1069" t="s">
        <v>1455</v>
      </c>
      <c r="BB14" s="1122" t="s">
        <v>1456</v>
      </c>
      <c r="BC14" s="1122" t="s">
        <v>1448</v>
      </c>
      <c r="BE14" s="1122">
        <v>2012</v>
      </c>
      <c r="BH14" s="1070" t="s">
        <v>1372</v>
      </c>
      <c r="BJ14" s="1219" t="s">
        <v>1457</v>
      </c>
      <c r="BL14" s="1219" t="s">
        <v>1457</v>
      </c>
      <c r="BN14" s="1070" t="s">
        <v>1458</v>
      </c>
      <c r="BQ14" s="1283">
        <v>4213782</v>
      </c>
      <c r="BR14" s="1070" t="s">
        <v>190</v>
      </c>
      <c r="BS14" s="1431"/>
      <c r="BT14" s="1072"/>
      <c r="BU14" s="1072"/>
      <c r="BV14" s="1072"/>
      <c r="BW14" s="1696"/>
      <c r="BX14" s="1692"/>
    </row>
    <row customHeight="1" ht="19.5">
      <c r="A15" s="1076" t="s">
        <v>1459</v>
      </c>
      <c r="B15" s="1077">
        <v>2013</v>
      </c>
      <c r="E15" s="1700" t="s">
        <v>1460</v>
      </c>
      <c r="G15" s="1069" t="s">
        <v>1461</v>
      </c>
      <c r="H15" s="1069" t="s">
        <v>1462</v>
      </c>
      <c r="I15" s="1080" t="s">
        <v>153</v>
      </c>
      <c r="J15" s="1091" t="s">
        <v>586</v>
      </c>
      <c r="N15" s="1160" t="s">
        <v>1463</v>
      </c>
      <c r="X15" s="1089"/>
      <c r="AW15" s="1122" t="s">
        <v>152</v>
      </c>
      <c r="AX15" s="1122" t="s">
        <v>152</v>
      </c>
      <c r="AZ15" s="1122" t="s">
        <v>1383</v>
      </c>
      <c r="BB15" s="1122" t="s">
        <v>1464</v>
      </c>
      <c r="BC15" s="1122" t="s">
        <v>1448</v>
      </c>
      <c r="BE15" s="1122">
        <v>2013</v>
      </c>
      <c r="BH15" s="1070" t="s">
        <v>1388</v>
      </c>
      <c r="BJ15" s="1219" t="s">
        <v>1465</v>
      </c>
      <c r="BL15" s="1219" t="s">
        <v>1465</v>
      </c>
      <c r="BN15" s="1070" t="s">
        <v>1466</v>
      </c>
      <c r="BR15" s="1072"/>
      <c r="BS15" s="1433"/>
      <c r="BT15" s="1072"/>
      <c r="BU15" s="1072"/>
      <c r="BV15" s="1072"/>
      <c r="BW15" s="1696"/>
      <c r="BX15" s="1692"/>
    </row>
    <row customHeight="1" ht="21">
      <c r="A16" s="1872" t="s">
        <v>1467</v>
      </c>
      <c r="B16" s="1077">
        <v>2014</v>
      </c>
      <c r="E16" s="1701" t="s">
        <v>1468</v>
      </c>
      <c r="G16" s="1078" t="s">
        <v>1469</v>
      </c>
      <c r="H16" s="1078" t="s">
        <v>1470</v>
      </c>
      <c r="I16" s="1080" t="s">
        <v>1471</v>
      </c>
      <c r="J16" s="1091" t="s">
        <v>559</v>
      </c>
      <c r="N16" s="1160" t="s">
        <v>1472</v>
      </c>
      <c r="AW16" s="1122" t="s">
        <v>153</v>
      </c>
      <c r="AX16" s="1122" t="s">
        <v>153</v>
      </c>
      <c r="AZ16" s="1122" t="s">
        <v>1398</v>
      </c>
      <c r="BB16" s="1122" t="s">
        <v>1473</v>
      </c>
      <c r="BC16" s="1122" t="s">
        <v>1448</v>
      </c>
      <c r="BE16" s="1122">
        <v>2014</v>
      </c>
      <c r="BH16" s="1070" t="s">
        <v>1403</v>
      </c>
      <c r="BJ16" s="1219" t="s">
        <v>1474</v>
      </c>
      <c r="BL16" s="1219" t="s">
        <v>1474</v>
      </c>
      <c r="BN16" s="1070" t="s">
        <v>1475</v>
      </c>
      <c r="BR16" s="1072"/>
      <c r="BS16" s="1433"/>
      <c r="BT16" s="1072"/>
      <c r="BU16" s="1072"/>
      <c r="BV16" s="1072"/>
      <c r="BW16" s="1696"/>
      <c r="BX16" s="1692"/>
    </row>
    <row customHeight="1" ht="21">
      <c r="A17" s="1076" t="s">
        <v>1476</v>
      </c>
      <c r="B17" s="1077">
        <v>2015</v>
      </c>
      <c r="G17" s="1078" t="s">
        <v>1423</v>
      </c>
      <c r="H17" s="1078" t="s">
        <v>1423</v>
      </c>
      <c r="I17" s="1078" t="s">
        <v>1477</v>
      </c>
      <c r="N17" s="1160" t="s">
        <v>1478</v>
      </c>
      <c r="X17" s="1089"/>
      <c r="AW17" s="1122" t="s">
        <v>1471</v>
      </c>
      <c r="AX17" s="1122" t="s">
        <v>1471</v>
      </c>
      <c r="AZ17" s="1122" t="s">
        <v>1479</v>
      </c>
      <c r="BB17" s="1122" t="s">
        <v>1480</v>
      </c>
      <c r="BC17" s="1122" t="s">
        <v>1332</v>
      </c>
      <c r="BE17" s="1122">
        <v>2015</v>
      </c>
      <c r="BH17" s="1070" t="s">
        <v>1419</v>
      </c>
      <c r="BJ17" s="1219" t="s">
        <v>1481</v>
      </c>
      <c r="BL17" s="1219" t="s">
        <v>1481</v>
      </c>
      <c r="BN17" s="1070" t="s">
        <v>1482</v>
      </c>
      <c r="BR17" s="1069" t="s">
        <v>1274</v>
      </c>
      <c r="BS17" s="1430"/>
      <c r="BU17" s="1069" t="s">
        <v>1483</v>
      </c>
      <c r="BV17" s="1072"/>
      <c r="BW17" s="1692"/>
      <c r="BX17" s="1694" t="s">
        <v>1484</v>
      </c>
      <c r="CA17" s="1069" t="s">
        <v>1485</v>
      </c>
      <c r="CD17" s="1069" t="s">
        <v>1486</v>
      </c>
    </row>
    <row customHeight="1" ht="21">
      <c r="A18" s="1076" t="s">
        <v>1487</v>
      </c>
      <c r="B18" s="1077">
        <v>2016</v>
      </c>
      <c r="E18" s="2007" t="s">
        <v>1488</v>
      </c>
      <c r="I18" s="1078" t="s">
        <v>1489</v>
      </c>
      <c r="N18" s="1160" t="s">
        <v>1490</v>
      </c>
      <c r="X18" s="1089"/>
      <c r="AW18" s="1122" t="s">
        <v>1477</v>
      </c>
      <c r="AX18" s="1122" t="s">
        <v>1477</v>
      </c>
      <c r="BB18" s="1122" t="s">
        <v>1491</v>
      </c>
      <c r="BC18" s="1122" t="s">
        <v>1332</v>
      </c>
      <c r="BE18" s="1122">
        <v>2016</v>
      </c>
      <c r="BH18" s="1070" t="s">
        <v>1433</v>
      </c>
      <c r="BJ18" s="1219" t="s">
        <v>1492</v>
      </c>
      <c r="BL18" s="1219" t="s">
        <v>1492</v>
      </c>
      <c r="BN18" s="1070" t="s">
        <v>1493</v>
      </c>
      <c r="BQ18" s="1434" t="s">
        <v>1304</v>
      </c>
      <c r="BR18" s="1161" t="s">
        <v>1305</v>
      </c>
      <c r="BS18" s="276"/>
      <c r="BT18" s="1434" t="s">
        <v>1494</v>
      </c>
      <c r="BU18" s="1161" t="s">
        <v>1495</v>
      </c>
      <c r="BV18" s="1072"/>
      <c r="BW18" s="1699" t="s">
        <v>1496</v>
      </c>
      <c r="BX18" s="1693" t="s">
        <v>1497</v>
      </c>
      <c r="BZ18" s="1434" t="s">
        <v>1498</v>
      </c>
      <c r="CA18" s="1161" t="s">
        <v>1499</v>
      </c>
      <c r="CC18" s="1434" t="s">
        <v>1500</v>
      </c>
      <c r="CD18" s="1161" t="s">
        <v>1501</v>
      </c>
    </row>
    <row customHeight="1" ht="21">
      <c r="A19" s="1872" t="s">
        <v>1502</v>
      </c>
      <c r="B19" s="1077">
        <v>2017</v>
      </c>
      <c r="E19" s="1076" t="s">
        <v>160</v>
      </c>
      <c r="I19" s="1078" t="s">
        <v>1503</v>
      </c>
      <c r="N19" s="1160" t="s">
        <v>1504</v>
      </c>
      <c r="X19" s="1089"/>
      <c r="AW19" s="1122" t="s">
        <v>1489</v>
      </c>
      <c r="AX19" s="1122" t="s">
        <v>1489</v>
      </c>
      <c r="AZ19" s="1069" t="s">
        <v>1505</v>
      </c>
      <c r="BB19" s="1122" t="s">
        <v>1506</v>
      </c>
      <c r="BC19" s="1122" t="s">
        <v>1332</v>
      </c>
      <c r="BE19" s="1122">
        <v>2017</v>
      </c>
      <c r="BH19" s="1070" t="s">
        <v>1507</v>
      </c>
      <c r="BJ19" s="1219" t="s">
        <v>1508</v>
      </c>
      <c r="BL19" s="1219" t="s">
        <v>1508</v>
      </c>
      <c r="BQ19" s="1283">
        <v>4190064</v>
      </c>
      <c r="BR19" s="1070" t="s">
        <v>1509</v>
      </c>
      <c r="BS19" s="1431"/>
      <c r="BT19" s="1283">
        <v>4189671</v>
      </c>
      <c r="BU19" s="1070" t="s">
        <v>1510</v>
      </c>
      <c r="BV19" s="1072"/>
      <c r="BW19" s="1697">
        <v>4189706</v>
      </c>
      <c r="BX19" s="1695" t="s">
        <v>1511</v>
      </c>
      <c r="BZ19" s="1283">
        <v>4189714</v>
      </c>
      <c r="CA19" s="1070" t="s">
        <v>1512</v>
      </c>
      <c r="CC19" s="1283">
        <v>4189708</v>
      </c>
      <c r="CD19" s="1070" t="s">
        <v>1513</v>
      </c>
    </row>
    <row customHeight="1" ht="21">
      <c r="A20" s="1076" t="s">
        <v>1514</v>
      </c>
      <c r="B20" s="1077">
        <v>2018</v>
      </c>
      <c r="E20" s="1076" t="s">
        <v>1263</v>
      </c>
      <c r="I20" s="1078" t="s">
        <v>1515</v>
      </c>
      <c r="N20" s="1160" t="s">
        <v>1516</v>
      </c>
      <c r="AW20" s="1122" t="s">
        <v>1503</v>
      </c>
      <c r="AX20" s="1122" t="s">
        <v>1503</v>
      </c>
      <c r="AZ20" s="1122" t="s">
        <v>1517</v>
      </c>
      <c r="BB20" s="1122" t="s">
        <v>1518</v>
      </c>
      <c r="BC20" s="1122" t="s">
        <v>1448</v>
      </c>
      <c r="BE20" s="1122">
        <v>2018</v>
      </c>
      <c r="BH20" s="1070" t="s">
        <v>1444</v>
      </c>
      <c r="BJ20" s="1070" t="s">
        <v>1372</v>
      </c>
      <c r="BL20" s="1070" t="s">
        <v>1372</v>
      </c>
      <c r="BQ20" s="1283">
        <v>4190065</v>
      </c>
      <c r="BR20" s="1070" t="s">
        <v>1519</v>
      </c>
      <c r="BS20" s="1431"/>
      <c r="BT20" s="1283">
        <v>4189672</v>
      </c>
      <c r="BU20" s="1070" t="s">
        <v>1520</v>
      </c>
      <c r="BV20" s="1072"/>
      <c r="BW20" s="1697">
        <v>4189705</v>
      </c>
      <c r="BX20" s="1695" t="s">
        <v>1521</v>
      </c>
      <c r="BZ20" s="1283">
        <v>4189713</v>
      </c>
      <c r="CA20" s="1070" t="s">
        <v>1521</v>
      </c>
      <c r="CC20" s="1283">
        <v>4189709</v>
      </c>
      <c r="CD20" s="1070" t="s">
        <v>1522</v>
      </c>
    </row>
    <row customHeight="1" ht="21">
      <c r="A21" s="1076" t="s">
        <v>1523</v>
      </c>
      <c r="B21" s="1077">
        <v>2019</v>
      </c>
      <c r="I21" s="1078" t="s">
        <v>1524</v>
      </c>
      <c r="N21" s="1160" t="s">
        <v>1525</v>
      </c>
      <c r="AW21" s="1122" t="s">
        <v>1515</v>
      </c>
      <c r="AX21" s="1122" t="s">
        <v>1515</v>
      </c>
      <c r="AZ21" s="1122" t="s">
        <v>1526</v>
      </c>
      <c r="BB21" s="1122" t="s">
        <v>1527</v>
      </c>
      <c r="BC21" s="1122" t="s">
        <v>1332</v>
      </c>
      <c r="BE21" s="1122">
        <v>2019</v>
      </c>
      <c r="BH21" s="1070" t="s">
        <v>1451</v>
      </c>
      <c r="BJ21" s="1070" t="s">
        <v>1388</v>
      </c>
      <c r="BL21" s="1070" t="s">
        <v>1388</v>
      </c>
      <c r="BQ21" s="1283">
        <v>4190066</v>
      </c>
      <c r="BR21" s="1070" t="s">
        <v>1528</v>
      </c>
      <c r="BS21" s="1431"/>
      <c r="BT21" s="1283">
        <v>4189673</v>
      </c>
      <c r="BU21" s="1070" t="s">
        <v>1529</v>
      </c>
      <c r="BV21" s="1072"/>
      <c r="BW21" s="1697">
        <v>4189707</v>
      </c>
      <c r="BX21" s="1695" t="s">
        <v>1530</v>
      </c>
      <c r="BZ21" s="1283">
        <v>4189712</v>
      </c>
      <c r="CA21" s="1070" t="s">
        <v>1531</v>
      </c>
      <c r="CC21" s="1283">
        <v>4189710</v>
      </c>
      <c r="CD21" s="1070" t="s">
        <v>1532</v>
      </c>
    </row>
    <row customHeight="1" ht="21">
      <c r="A22" s="1076" t="s">
        <v>1533</v>
      </c>
      <c r="B22" s="1077">
        <v>2020</v>
      </c>
      <c r="N22" s="1160" t="s">
        <v>1534</v>
      </c>
      <c r="AW22" s="1122" t="s">
        <v>1524</v>
      </c>
      <c r="AX22" s="1122" t="s">
        <v>1524</v>
      </c>
      <c r="AZ22" s="1122" t="s">
        <v>1535</v>
      </c>
      <c r="BB22" s="1122" t="s">
        <v>1536</v>
      </c>
      <c r="BC22" s="1122" t="s">
        <v>1332</v>
      </c>
      <c r="BE22" s="1122">
        <v>2020</v>
      </c>
      <c r="BH22" s="1070" t="s">
        <v>1458</v>
      </c>
      <c r="BJ22" s="1070" t="s">
        <v>1403</v>
      </c>
      <c r="BL22" s="1070" t="s">
        <v>1403</v>
      </c>
      <c r="BQ22" s="1283">
        <v>4190067</v>
      </c>
      <c r="BR22" s="1070" t="s">
        <v>1537</v>
      </c>
      <c r="BS22" s="1431"/>
      <c r="BT22" s="1283">
        <v>4189674</v>
      </c>
      <c r="BU22" s="1070" t="s">
        <v>1538</v>
      </c>
      <c r="BV22" s="1072"/>
      <c r="BW22" s="1072"/>
      <c r="CC22" s="1283">
        <v>4189711</v>
      </c>
      <c r="CD22" s="1070" t="s">
        <v>297</v>
      </c>
    </row>
    <row customHeight="1" ht="21">
      <c r="A23" s="1076" t="s">
        <v>1539</v>
      </c>
      <c r="B23" s="1077">
        <v>2021</v>
      </c>
      <c r="AW23" s="1122" t="s">
        <v>1540</v>
      </c>
      <c r="AX23" s="1122" t="s">
        <v>1540</v>
      </c>
      <c r="AZ23" s="1122" t="s">
        <v>1541</v>
      </c>
      <c r="BB23" s="1122" t="s">
        <v>1542</v>
      </c>
      <c r="BC23" s="1122" t="s">
        <v>1240</v>
      </c>
      <c r="BE23" s="1122">
        <v>2021</v>
      </c>
      <c r="BH23" s="1070" t="s">
        <v>1466</v>
      </c>
      <c r="BJ23" s="1070" t="s">
        <v>1419</v>
      </c>
      <c r="BL23" s="1070" t="s">
        <v>1419</v>
      </c>
      <c r="BQ23" s="1283">
        <v>4190068</v>
      </c>
      <c r="BR23" s="1070" t="s">
        <v>1543</v>
      </c>
      <c r="BS23" s="1431"/>
      <c r="BT23" s="1283">
        <v>4189675</v>
      </c>
      <c r="BU23" s="1070" t="s">
        <v>1544</v>
      </c>
      <c r="BV23" s="1072"/>
      <c r="BW23" s="1072"/>
      <c r="CC23" s="1283">
        <v>5110778</v>
      </c>
      <c r="CD23" s="1070" t="s">
        <v>1545</v>
      </c>
    </row>
    <row customHeight="1" ht="21">
      <c r="A24" s="1076" t="s">
        <v>1546</v>
      </c>
      <c r="B24" s="1077">
        <v>2022</v>
      </c>
      <c r="AW24" s="1122" t="s">
        <v>1547</v>
      </c>
      <c r="AX24" s="1122" t="s">
        <v>1547</v>
      </c>
      <c r="AZ24" s="1122" t="s">
        <v>1548</v>
      </c>
      <c r="BB24" s="1122" t="s">
        <v>1549</v>
      </c>
      <c r="BC24" s="1122" t="s">
        <v>1550</v>
      </c>
      <c r="BE24" s="1122">
        <v>2022</v>
      </c>
      <c r="BH24" s="1070" t="s">
        <v>1475</v>
      </c>
      <c r="BJ24" s="1070" t="s">
        <v>1433</v>
      </c>
      <c r="BL24" s="1070" t="s">
        <v>1433</v>
      </c>
      <c r="BQ24" s="1283">
        <v>4190069</v>
      </c>
      <c r="BR24" s="1070" t="s">
        <v>1551</v>
      </c>
      <c r="BS24" s="1431"/>
      <c r="BT24" s="1283">
        <v>4189676</v>
      </c>
      <c r="BU24" s="1070" t="s">
        <v>1552</v>
      </c>
      <c r="BV24" s="1072"/>
      <c r="BW24" s="1072"/>
      <c r="CC24" s="1283">
        <v>25575374</v>
      </c>
      <c r="CD24" s="1070" t="s">
        <v>1553</v>
      </c>
    </row>
    <row customHeight="1" ht="11.25">
      <c r="A25" s="1076" t="s">
        <v>1554</v>
      </c>
      <c r="B25" s="1077">
        <v>2023</v>
      </c>
      <c r="AW25" s="1122" t="s">
        <v>1555</v>
      </c>
      <c r="AX25" s="1122" t="s">
        <v>1555</v>
      </c>
      <c r="AZ25" s="1122" t="s">
        <v>1556</v>
      </c>
      <c r="BB25" s="1122" t="s">
        <v>1557</v>
      </c>
      <c r="BC25" s="1122" t="s">
        <v>1550</v>
      </c>
      <c r="BE25" s="1122">
        <v>2023</v>
      </c>
      <c r="BH25" s="1070" t="s">
        <v>1482</v>
      </c>
      <c r="BJ25" s="1070" t="s">
        <v>1507</v>
      </c>
      <c r="BL25" s="1070" t="s">
        <v>1507</v>
      </c>
      <c r="BQ25" s="1283">
        <v>4190070</v>
      </c>
      <c r="BR25" s="1070" t="s">
        <v>1558</v>
      </c>
      <c r="BS25" s="1431"/>
      <c r="BT25" s="1283">
        <v>4189677</v>
      </c>
      <c r="BU25" s="1070" t="s">
        <v>1559</v>
      </c>
      <c r="BV25" s="1072"/>
      <c r="BW25" s="1072"/>
    </row>
    <row customHeight="1" ht="11.25">
      <c r="A26" s="1076" t="s">
        <v>1560</v>
      </c>
      <c r="B26" s="1077">
        <v>2024</v>
      </c>
      <c r="J26" s="1733" t="s">
        <v>1561</v>
      </c>
      <c r="AX26" s="1122" t="s">
        <v>1562</v>
      </c>
      <c r="AZ26" s="1122" t="s">
        <v>1426</v>
      </c>
      <c r="BB26" s="1122" t="s">
        <v>1563</v>
      </c>
      <c r="BC26" s="1122" t="s">
        <v>1550</v>
      </c>
      <c r="BE26" s="1122">
        <v>2024</v>
      </c>
      <c r="BH26" s="1070" t="s">
        <v>1493</v>
      </c>
      <c r="BJ26" s="1070" t="s">
        <v>1444</v>
      </c>
      <c r="BL26" s="1070" t="s">
        <v>1444</v>
      </c>
      <c r="BQ26" s="1283">
        <v>4190071</v>
      </c>
      <c r="BR26" s="1070" t="s">
        <v>1564</v>
      </c>
      <c r="BS26" s="1431"/>
      <c r="BV26" s="1072"/>
      <c r="BW26" s="1072"/>
    </row>
    <row customHeight="1" ht="11.25">
      <c r="A27" s="1076" t="s">
        <v>1565</v>
      </c>
      <c r="B27" s="1077">
        <v>2025</v>
      </c>
      <c r="J27" s="178" t="s">
        <v>692</v>
      </c>
      <c r="AX27" s="1122" t="s">
        <v>1566</v>
      </c>
      <c r="BB27" s="1122" t="s">
        <v>1567</v>
      </c>
      <c r="BC27" s="1122" t="s">
        <v>1550</v>
      </c>
      <c r="BE27" s="1122">
        <v>2025</v>
      </c>
      <c r="BH27" s="1072" t="s">
        <v>28</v>
      </c>
      <c r="BJ27" s="1070" t="s">
        <v>1451</v>
      </c>
      <c r="BL27" s="1070" t="s">
        <v>1451</v>
      </c>
      <c r="BN27" s="1072" t="s">
        <v>28</v>
      </c>
      <c r="BQ27" s="1283">
        <v>4190072</v>
      </c>
      <c r="BR27" s="1070" t="s">
        <v>1568</v>
      </c>
      <c r="BS27" s="1431"/>
      <c r="BV27" s="1072"/>
      <c r="BW27" s="1072"/>
    </row>
    <row customHeight="1" ht="11.25">
      <c r="A28" s="1076" t="s">
        <v>1569</v>
      </c>
      <c r="D28" s="1103"/>
      <c r="E28" s="1104"/>
      <c r="F28" s="1104"/>
      <c r="H28" s="1105" t="s">
        <v>1570</v>
      </c>
      <c r="AX28" s="1122" t="s">
        <v>1571</v>
      </c>
      <c r="AZ28" s="1069" t="s">
        <v>1572</v>
      </c>
      <c r="BB28" s="1122" t="s">
        <v>1573</v>
      </c>
      <c r="BC28" s="1122" t="s">
        <v>1574</v>
      </c>
      <c r="BE28" s="1122">
        <v>2026</v>
      </c>
      <c r="BH28" s="1072" t="s">
        <v>28</v>
      </c>
      <c r="BJ28" s="1070" t="s">
        <v>1458</v>
      </c>
      <c r="BL28" s="1070" t="s">
        <v>1458</v>
      </c>
      <c r="BN28" s="1072" t="s">
        <v>28</v>
      </c>
      <c r="BQ28" s="1283">
        <v>4190073</v>
      </c>
      <c r="BR28" s="1070" t="s">
        <v>1575</v>
      </c>
      <c r="BS28" s="1431"/>
      <c r="BV28" s="1072"/>
      <c r="BW28" s="1072"/>
    </row>
    <row customHeight="1" ht="11.25">
      <c r="A29" s="1076" t="s">
        <v>1576</v>
      </c>
      <c r="D29" s="1106" t="s">
        <v>1577</v>
      </c>
      <c r="E29" s="1107" t="str">
        <f>IF(TEMPLATE_GROUP="","",INDEX(StartDateList,MATCH(TEMPLATE_GROUP,CodeTemplateList,0),1))</f>
        <v>01.01.2025</v>
      </c>
      <c r="F29" s="1107" t="str">
        <f>IF(TEMPLATE_GROUP="","",INDEX(EndDateList,MATCH(TEMPLATE_GROUP,CodeTemplateList,0),1))</f>
        <v>31.12.2025</v>
      </c>
      <c r="H29" s="1108" t="s">
        <v>1578</v>
      </c>
      <c r="AX29" s="1122" t="s">
        <v>1579</v>
      </c>
      <c r="AZ29" s="1122" t="s">
        <v>1225</v>
      </c>
      <c r="BB29" s="1122" t="s">
        <v>1426</v>
      </c>
      <c r="BC29" s="1093"/>
      <c r="BE29" s="1122">
        <v>2027</v>
      </c>
      <c r="BJ29" s="1070" t="s">
        <v>1466</v>
      </c>
      <c r="BL29" s="1070" t="s">
        <v>1466</v>
      </c>
    </row>
    <row customHeight="1" ht="11.25">
      <c r="A30" s="1076" t="s">
        <v>1580</v>
      </c>
      <c r="D30" s="1109"/>
      <c r="E30" s="1110"/>
      <c r="F30" s="1110"/>
      <c r="AX30" s="1122" t="s">
        <v>1581</v>
      </c>
      <c r="AZ30" s="1122" t="s">
        <v>1252</v>
      </c>
      <c r="BE30" s="1122">
        <v>2028</v>
      </c>
      <c r="BJ30" s="1070" t="s">
        <v>1582</v>
      </c>
      <c r="BL30" s="1070" t="s">
        <v>1582</v>
      </c>
    </row>
    <row customHeight="1" ht="12.75">
      <c r="A31" s="1076" t="s">
        <v>1583</v>
      </c>
      <c r="D31" s="1103"/>
      <c r="E31" s="1104"/>
      <c r="F31" s="1104"/>
      <c r="H31" s="1111"/>
      <c r="AX31" s="1122" t="s">
        <v>1584</v>
      </c>
      <c r="AZ31" s="1122" t="s">
        <v>1585</v>
      </c>
      <c r="BE31" s="1122">
        <v>2029</v>
      </c>
      <c r="BJ31" s="1070" t="s">
        <v>1586</v>
      </c>
      <c r="BL31" s="1070" t="s">
        <v>1586</v>
      </c>
    </row>
    <row customHeight="1" ht="11.25">
      <c r="A32" s="1076" t="s">
        <v>1587</v>
      </c>
      <c r="D32" s="1106" t="s">
        <v>1588</v>
      </c>
      <c r="E32" s="1107" t="str">
        <f>IF(TEMPLATE_GROUP="","",INDEX(StartDateList,MATCH(TEMPLATE_GROUP,CodeTemplateList,0),1))</f>
        <v>01.01.2025</v>
      </c>
      <c r="F32" s="1107" t="str">
        <f>IF(TEMPLATE_GROUP="","",INDEX(EndDateList,MATCH(TEMPLATE_GROUP,CodeTemplateList,0),1))</f>
        <v>31.12.2025</v>
      </c>
      <c r="H32" s="1112" t="s">
        <v>1589</v>
      </c>
      <c r="O32" s="1076" t="s">
        <v>1223</v>
      </c>
      <c r="AX32" s="1122" t="s">
        <v>1590</v>
      </c>
      <c r="AZ32" s="1122" t="s">
        <v>1320</v>
      </c>
      <c r="BE32" s="1122">
        <v>2030</v>
      </c>
      <c r="BJ32" s="1070" t="s">
        <v>1475</v>
      </c>
      <c r="BL32" s="1070" t="s">
        <v>1475</v>
      </c>
    </row>
    <row customHeight="1" ht="11.25">
      <c r="A33" s="1076" t="s">
        <v>1591</v>
      </c>
      <c r="O33" s="1076" t="s">
        <v>1249</v>
      </c>
      <c r="AX33" s="1122" t="s">
        <v>99</v>
      </c>
      <c r="AZ33" s="1122" t="s">
        <v>1224</v>
      </c>
      <c r="BE33" s="1122">
        <v>2031</v>
      </c>
      <c r="BJ33" s="1070" t="s">
        <v>1482</v>
      </c>
      <c r="BL33" s="1070" t="s">
        <v>1482</v>
      </c>
    </row>
    <row customHeight="1" ht="11.25">
      <c r="A34" s="1076" t="s">
        <v>1592</v>
      </c>
      <c r="O34" s="1076" t="s">
        <v>1285</v>
      </c>
      <c r="AX34" s="1122" t="s">
        <v>1593</v>
      </c>
      <c r="BE34" s="1122">
        <v>2032</v>
      </c>
      <c r="BJ34" s="1070" t="s">
        <v>1493</v>
      </c>
      <c r="BL34" s="1070" t="s">
        <v>1493</v>
      </c>
    </row>
    <row customHeight="1" ht="11.25">
      <c r="A35" s="1076" t="s">
        <v>1594</v>
      </c>
      <c r="O35" s="1076" t="s">
        <v>1318</v>
      </c>
      <c r="AX35" s="1122" t="s">
        <v>1595</v>
      </c>
      <c r="AZ35" s="1069" t="s">
        <v>1596</v>
      </c>
      <c r="BE35" s="1122">
        <v>2033</v>
      </c>
      <c r="BL35" s="1070" t="s">
        <v>1597</v>
      </c>
    </row>
    <row customHeight="1" ht="11.25">
      <c r="A36" s="1872" t="s">
        <v>1598</v>
      </c>
      <c r="D36" s="1113" t="s">
        <v>1599</v>
      </c>
      <c r="E36" s="1114" t="s">
        <v>811</v>
      </c>
      <c r="F36" s="1115" t="str">
        <f>INDEX(E37:E41,MATCH(TEMPLATE_SPHERE,F37:F41,0))</f>
        <v>теплоснабжения</v>
      </c>
      <c r="G36" s="1115" t="str">
        <f>INDEX(G37:G41,MATCH(TEMPLATE_SPHERE,F37:F41,0))</f>
        <v>теплоснабжение</v>
      </c>
      <c r="O36" s="1076" t="s">
        <v>1343</v>
      </c>
      <c r="AX36" s="1122" t="s">
        <v>1600</v>
      </c>
      <c r="AZ36" s="1122" t="s">
        <v>1224</v>
      </c>
      <c r="BE36" s="1122">
        <v>2034</v>
      </c>
      <c r="BL36" s="1070" t="s">
        <v>1601</v>
      </c>
    </row>
    <row customHeight="1" ht="11.25">
      <c r="A37" s="1076" t="s">
        <v>1602</v>
      </c>
      <c r="E37" s="409" t="s">
        <v>1603</v>
      </c>
      <c r="F37" s="1116" t="s">
        <v>811</v>
      </c>
      <c r="G37" s="409" t="s">
        <v>1604</v>
      </c>
      <c r="O37" s="1076" t="s">
        <v>1362</v>
      </c>
      <c r="AX37" s="1122" t="s">
        <v>1605</v>
      </c>
      <c r="AZ37" s="1122" t="s">
        <v>1251</v>
      </c>
      <c r="BE37" s="1122">
        <v>2035</v>
      </c>
    </row>
    <row customHeight="1" ht="11.25">
      <c r="A38" s="1076" t="s">
        <v>1606</v>
      </c>
      <c r="E38" s="409" t="s">
        <v>1607</v>
      </c>
      <c r="F38" s="1117" t="s">
        <v>857</v>
      </c>
      <c r="G38" s="409" t="s">
        <v>1608</v>
      </c>
      <c r="O38" s="1076" t="s">
        <v>1379</v>
      </c>
      <c r="AX38" s="1122" t="s">
        <v>1609</v>
      </c>
      <c r="AZ38" s="1122" t="s">
        <v>1286</v>
      </c>
      <c r="BE38" s="1122">
        <v>2036</v>
      </c>
      <c r="BH38" s="1069" t="s">
        <v>1610</v>
      </c>
      <c r="BJ38" s="1069" t="s">
        <v>1611</v>
      </c>
      <c r="BL38" s="1069" t="s">
        <v>1612</v>
      </c>
      <c r="BN38" s="1069" t="s">
        <v>1613</v>
      </c>
    </row>
    <row customHeight="1" ht="11.25">
      <c r="A39" s="1076" t="s">
        <v>16</v>
      </c>
      <c r="E39" s="409" t="s">
        <v>1614</v>
      </c>
      <c r="F39" s="1117" t="s">
        <v>910</v>
      </c>
      <c r="G39" s="409" t="s">
        <v>1615</v>
      </c>
      <c r="O39" s="1076" t="s">
        <v>1395</v>
      </c>
      <c r="AX39" s="1122" t="s">
        <v>1616</v>
      </c>
      <c r="AZ39" s="1122" t="s">
        <v>1319</v>
      </c>
      <c r="BE39" s="1122">
        <v>2037</v>
      </c>
      <c r="BH39" s="1070" t="s">
        <v>1617</v>
      </c>
      <c r="BJ39" s="1219" t="s">
        <v>1617</v>
      </c>
      <c r="BL39" s="1219" t="s">
        <v>1617</v>
      </c>
      <c r="BN39" s="1070" t="s">
        <v>1618</v>
      </c>
    </row>
    <row customHeight="1" ht="11.25">
      <c r="A40" s="1076" t="s">
        <v>1619</v>
      </c>
      <c r="E40" s="409" t="s">
        <v>1620</v>
      </c>
      <c r="F40" s="1117" t="s">
        <v>897</v>
      </c>
      <c r="G40" s="409" t="s">
        <v>1621</v>
      </c>
      <c r="O40" s="1076" t="s">
        <v>1410</v>
      </c>
      <c r="AX40" s="1122" t="s">
        <v>1622</v>
      </c>
      <c r="BE40" s="1122">
        <v>2038</v>
      </c>
      <c r="BH40" s="1070" t="s">
        <v>1623</v>
      </c>
      <c r="BJ40" s="1219" t="s">
        <v>1030</v>
      </c>
      <c r="BL40" s="1219" t="s">
        <v>1030</v>
      </c>
      <c r="BN40" s="1070" t="s">
        <v>1064</v>
      </c>
    </row>
    <row customHeight="1" ht="11.25">
      <c r="A41" s="1076" t="s">
        <v>1624</v>
      </c>
      <c r="E41" s="409" t="s">
        <v>1625</v>
      </c>
      <c r="F41" s="1117" t="s">
        <v>1626</v>
      </c>
      <c r="G41" s="409" t="s">
        <v>1625</v>
      </c>
      <c r="O41" s="1076" t="s">
        <v>1426</v>
      </c>
      <c r="AX41" s="1122" t="s">
        <v>1627</v>
      </c>
      <c r="AZ41" s="1069" t="s">
        <v>1628</v>
      </c>
      <c r="BE41" s="1122">
        <v>2039</v>
      </c>
      <c r="BH41" s="1070" t="s">
        <v>1629</v>
      </c>
      <c r="BJ41" s="1219" t="s">
        <v>1026</v>
      </c>
      <c r="BL41" s="1219" t="s">
        <v>1026</v>
      </c>
      <c r="BN41" s="1070" t="s">
        <v>1051</v>
      </c>
    </row>
    <row customHeight="1" ht="11.25">
      <c r="A42" s="1076" t="s">
        <v>1630</v>
      </c>
      <c r="AX42" s="1122" t="s">
        <v>1631</v>
      </c>
      <c r="AZ42" s="1122" t="s">
        <v>1223</v>
      </c>
      <c r="BE42" s="1122">
        <v>2040</v>
      </c>
      <c r="BH42" s="1070" t="s">
        <v>1048</v>
      </c>
      <c r="BJ42" s="1219" t="s">
        <v>1028</v>
      </c>
      <c r="BL42" s="1219" t="s">
        <v>1028</v>
      </c>
      <c r="BN42" s="1070" t="s">
        <v>1632</v>
      </c>
    </row>
    <row customHeight="1" ht="11.25">
      <c r="A43" s="1076" t="s">
        <v>1633</v>
      </c>
      <c r="AX43" s="1122" t="s">
        <v>1634</v>
      </c>
      <c r="AZ43" s="1122" t="s">
        <v>1249</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1285</v>
      </c>
      <c r="BE44" s="1122">
        <v>2042</v>
      </c>
      <c r="BH44" s="1070" t="s">
        <v>1642</v>
      </c>
      <c r="BJ44" s="1219" t="s">
        <v>1048</v>
      </c>
      <c r="BL44" s="1219" t="s">
        <v>1048</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1318</v>
      </c>
      <c r="BE45" s="1122">
        <v>2043</v>
      </c>
      <c r="BH45" s="1070" t="s">
        <v>1651</v>
      </c>
      <c r="BJ45" s="1219" t="s">
        <v>1042</v>
      </c>
      <c r="BL45" s="1219" t="s">
        <v>1042</v>
      </c>
      <c r="BN45" s="1070" t="s">
        <v>1652</v>
      </c>
    </row>
    <row customHeight="1" ht="11.25">
      <c r="A46" s="1076" t="s">
        <v>1653</v>
      </c>
      <c r="E46" s="409" t="s">
        <v>26</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1655</v>
      </c>
      <c r="AZ46" s="1122" t="s">
        <v>1343</v>
      </c>
      <c r="BE46" s="1122">
        <v>2044</v>
      </c>
      <c r="BH46" s="1070" t="s">
        <v>1051</v>
      </c>
      <c r="BJ46" s="1219" t="s">
        <v>1032</v>
      </c>
      <c r="BL46" s="1219" t="s">
        <v>1032</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1659</v>
      </c>
      <c r="AZ47" s="1122" t="s">
        <v>1362</v>
      </c>
      <c r="BE47" s="1122">
        <v>2045</v>
      </c>
      <c r="BH47" s="1070" t="s">
        <v>1632</v>
      </c>
      <c r="BJ47" s="1219" t="s">
        <v>1034</v>
      </c>
      <c r="BL47" s="1219" t="s">
        <v>1034</v>
      </c>
      <c r="BN47" s="1070" t="s">
        <v>1660</v>
      </c>
    </row>
    <row customHeight="1" ht="11.25">
      <c r="A48" s="1076" t="s">
        <v>1661</v>
      </c>
      <c r="E48" s="409" t="s">
        <v>1662</v>
      </c>
      <c r="F48" s="1117" t="s">
        <v>1663</v>
      </c>
      <c r="G48" s="1118" t="str">
        <f>_xlfn.IFERROR(IF(f_year="","01.01."&amp;CURRENT_YEAR,"01.01."&amp;f_year),"01.01."&amp;CURRENT_YEAR)</f>
        <v>01.01.2025</v>
      </c>
      <c r="H48" s="1118" t="str">
        <f>_xlfn.IFERROR(IF(f_year="","31.12."&amp;CURRENT_YEAR,"31.12."&amp;f_year),"31.12."&amp;CURRENT_YEAR)</f>
        <v>31.12.2025</v>
      </c>
      <c r="I48" s="1744">
        <f>IF(f_year="",TRUE,FALSE)</f>
        <v>1</v>
      </c>
      <c r="J48" s="1747" t="s">
        <v>1664</v>
      </c>
      <c r="K48" s="1748"/>
      <c r="AX48" s="1122" t="s">
        <v>1665</v>
      </c>
      <c r="AZ48" s="1122" t="s">
        <v>1379</v>
      </c>
      <c r="BE48" s="1122">
        <v>2046</v>
      </c>
      <c r="BH48" s="1070" t="s">
        <v>1636</v>
      </c>
      <c r="BJ48" s="1219" t="s">
        <v>1036</v>
      </c>
      <c r="BL48" s="1219" t="s">
        <v>1036</v>
      </c>
      <c r="BN48" s="1070" t="s">
        <v>1666</v>
      </c>
    </row>
    <row customHeight="1" ht="11.25">
      <c r="A49" s="1076" t="s">
        <v>1667</v>
      </c>
      <c r="E49" s="409" t="s">
        <v>1668</v>
      </c>
      <c r="F49" s="1117" t="s">
        <v>1669</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1670</v>
      </c>
      <c r="AZ49" s="1122" t="s">
        <v>1395</v>
      </c>
      <c r="BE49" s="1122">
        <v>2047</v>
      </c>
      <c r="BH49" s="1070" t="s">
        <v>1052</v>
      </c>
      <c r="BJ49" s="1219" t="s">
        <v>1038</v>
      </c>
      <c r="BL49" s="1219" t="s">
        <v>1038</v>
      </c>
    </row>
    <row customHeight="1" ht="11.25">
      <c r="A50" s="1076" t="s">
        <v>1671</v>
      </c>
      <c r="E50" s="409" t="s">
        <v>1672</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1673</v>
      </c>
      <c r="AZ50" s="1122" t="s">
        <v>1410</v>
      </c>
      <c r="BE50" s="1122">
        <v>2048</v>
      </c>
      <c r="BH50" s="1070" t="s">
        <v>1643</v>
      </c>
      <c r="BJ50" s="1219" t="s">
        <v>1040</v>
      </c>
      <c r="BL50" s="1219" t="s">
        <v>1040</v>
      </c>
    </row>
    <row customHeight="1" ht="11.25">
      <c r="A51" s="1076" t="s">
        <v>1674</v>
      </c>
      <c r="E51" s="409" t="s">
        <v>1675</v>
      </c>
      <c r="F51" s="1117" t="s">
        <v>1646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1426</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1681</v>
      </c>
      <c r="AZ52" s="1122" t="s">
        <v>1224</v>
      </c>
      <c r="BE52" s="1122">
        <v>2050</v>
      </c>
      <c r="BH52" s="1070" t="s">
        <v>1656</v>
      </c>
      <c r="BJ52" s="1219" t="s">
        <v>1051</v>
      </c>
      <c r="BL52" s="1219" t="s">
        <v>1051</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1226</v>
      </c>
      <c r="BE55" s="1122">
        <v>2053</v>
      </c>
      <c r="BH55" s="1072" t="s">
        <v>28</v>
      </c>
      <c r="BJ55" s="1219" t="s">
        <v>1052</v>
      </c>
      <c r="BL55" s="1219" t="s">
        <v>1052</v>
      </c>
    </row>
    <row customHeight="1" ht="11.25">
      <c r="A56" s="1076" t="s">
        <v>1691</v>
      </c>
      <c r="D56" s="1120" t="s">
        <v>1692</v>
      </c>
      <c r="E56" s="1097" t="s">
        <v>111</v>
      </c>
      <c r="F56" s="1076" t="s">
        <v>1693</v>
      </c>
      <c r="AX56" s="1122" t="s">
        <v>1694</v>
      </c>
      <c r="AZ56" s="1122" t="s">
        <v>1253</v>
      </c>
      <c r="BE56" s="1122">
        <v>2054</v>
      </c>
      <c r="BH56" s="1072" t="s">
        <v>28</v>
      </c>
      <c r="BJ56" s="1219" t="s">
        <v>1643</v>
      </c>
      <c r="BL56" s="1219" t="s">
        <v>1643</v>
      </c>
    </row>
    <row customHeight="1" ht="11.25">
      <c r="A57" s="1076" t="s">
        <v>1695</v>
      </c>
      <c r="D57" s="1120" t="s">
        <v>1696</v>
      </c>
      <c r="E57" s="1097" t="s">
        <v>111</v>
      </c>
      <c r="F57" s="1076" t="s">
        <v>1693</v>
      </c>
      <c r="AX57" s="1122" t="s">
        <v>1697</v>
      </c>
      <c r="AZ57" s="1122" t="s">
        <v>1288</v>
      </c>
      <c r="BE57" s="1122">
        <v>2055</v>
      </c>
      <c r="BJ57" s="1219" t="s">
        <v>1652</v>
      </c>
      <c r="BL57" s="1219" t="s">
        <v>1652</v>
      </c>
    </row>
    <row customHeight="1" ht="11.25">
      <c r="A58" s="1076" t="s">
        <v>1698</v>
      </c>
      <c r="D58" s="1120" t="s">
        <v>1699</v>
      </c>
      <c r="E58" s="1097" t="s">
        <v>111</v>
      </c>
      <c r="F58" s="1076" t="s">
        <v>1693</v>
      </c>
      <c r="AX58" s="1122" t="s">
        <v>1700</v>
      </c>
      <c r="BE58" s="1122">
        <v>2056</v>
      </c>
      <c r="BJ58" s="1219" t="s">
        <v>1656</v>
      </c>
      <c r="BL58" s="1219" t="s">
        <v>1656</v>
      </c>
    </row>
    <row customHeight="1" ht="11.25">
      <c r="A59" s="1076" t="s">
        <v>1701</v>
      </c>
      <c r="D59" s="1120" t="s">
        <v>131</v>
      </c>
      <c r="E59" s="1097" t="s">
        <v>1590</v>
      </c>
      <c r="F59" s="1076" t="s">
        <v>1702</v>
      </c>
      <c r="AX59" s="1122" t="s">
        <v>1703</v>
      </c>
      <c r="AZ59" s="1069" t="s">
        <v>1704</v>
      </c>
      <c r="BE59" s="1122">
        <v>2057</v>
      </c>
      <c r="BJ59" s="1219" t="s">
        <v>1660</v>
      </c>
      <c r="BL59" s="1219" t="s">
        <v>1660</v>
      </c>
    </row>
    <row customHeight="1" ht="11.25">
      <c r="A60" s="1076" t="s">
        <v>1705</v>
      </c>
      <c r="D60" s="1120" t="s">
        <v>1706</v>
      </c>
      <c r="E60" s="1097" t="s">
        <v>1590</v>
      </c>
      <c r="F60" s="1076" t="s">
        <v>1702</v>
      </c>
      <c r="AX60" s="1122" t="s">
        <v>1707</v>
      </c>
      <c r="AZ60" s="1122" t="s">
        <v>1227</v>
      </c>
      <c r="BE60" s="1122">
        <v>2058</v>
      </c>
      <c r="BJ60" s="1219" t="s">
        <v>1666</v>
      </c>
      <c r="BL60" s="1219" t="s">
        <v>1666</v>
      </c>
    </row>
    <row customHeight="1" ht="11.25">
      <c r="A61" s="1076" t="s">
        <v>1708</v>
      </c>
      <c r="D61" s="1120" t="s">
        <v>1709</v>
      </c>
      <c r="E61" s="1097" t="s">
        <v>1590</v>
      </c>
      <c r="F61" s="1076" t="s">
        <v>1702</v>
      </c>
      <c r="AX61" s="1122" t="s">
        <v>1710</v>
      </c>
      <c r="AZ61" s="1122" t="s">
        <v>1254</v>
      </c>
      <c r="BE61" s="1122">
        <v>2059</v>
      </c>
      <c r="BL61" s="1219" t="s">
        <v>1044</v>
      </c>
    </row>
    <row customHeight="1" ht="11.25">
      <c r="A62" s="1076" t="s">
        <v>1711</v>
      </c>
      <c r="D62" s="1120" t="s">
        <v>130</v>
      </c>
      <c r="E62" s="1097">
        <v>30</v>
      </c>
      <c r="F62" s="1076" t="s">
        <v>1702</v>
      </c>
      <c r="AZ62" s="1122" t="s">
        <v>1289</v>
      </c>
      <c r="BE62" s="1122">
        <v>2060</v>
      </c>
      <c r="BL62" s="1219" t="s">
        <v>1046</v>
      </c>
    </row>
    <row customHeight="1" ht="11.25">
      <c r="A63" s="1076" t="s">
        <v>1712</v>
      </c>
      <c r="D63" s="1120" t="s">
        <v>1713</v>
      </c>
      <c r="E63" s="1097">
        <v>31</v>
      </c>
      <c r="F63" s="1076" t="s">
        <v>1702</v>
      </c>
      <c r="AZ63" s="1122" t="s">
        <v>1321</v>
      </c>
      <c r="BE63" s="1122">
        <v>2061</v>
      </c>
    </row>
    <row customHeight="1" ht="11.25">
      <c r="A64" s="1076" t="s">
        <v>1714</v>
      </c>
      <c r="D64" s="1120" t="s">
        <v>1715</v>
      </c>
      <c r="E64" s="1097">
        <v>31</v>
      </c>
      <c r="F64" s="1076" t="s">
        <v>1702</v>
      </c>
      <c r="AZ64" s="1122" t="s">
        <v>1344</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1228</v>
      </c>
      <c r="BE67" s="1122">
        <v>2065</v>
      </c>
    </row>
    <row customHeight="1" ht="11.25">
      <c r="A68" s="1076" t="s">
        <v>1720</v>
      </c>
      <c r="AZ68" s="1122" t="s">
        <v>1255</v>
      </c>
      <c r="BE68" s="1122">
        <v>2066</v>
      </c>
      <c r="BH68" s="1069" t="s">
        <v>1721</v>
      </c>
      <c r="BJ68" s="1069" t="s">
        <v>1722</v>
      </c>
      <c r="BL68" s="1069" t="s">
        <v>1723</v>
      </c>
      <c r="BN68" s="1069" t="s">
        <v>1724</v>
      </c>
    </row>
    <row customHeight="1" ht="11.25">
      <c r="A69" s="1076" t="s">
        <v>1725</v>
      </c>
      <c r="AZ69" s="1122" t="s">
        <v>1290</v>
      </c>
      <c r="BE69" s="1122">
        <v>2067</v>
      </c>
      <c r="BH69" s="1070" t="s">
        <v>1726</v>
      </c>
      <c r="BI69" s="1119" t="s">
        <v>109</v>
      </c>
      <c r="BJ69" s="1070" t="s">
        <v>1727</v>
      </c>
      <c r="BK69" s="1119" t="s">
        <v>109</v>
      </c>
      <c r="BL69" s="1070" t="s">
        <v>1728</v>
      </c>
      <c r="BM69" s="1072" t="s">
        <v>109</v>
      </c>
      <c r="BN69" s="1070" t="s">
        <v>1729</v>
      </c>
    </row>
    <row customHeight="1" ht="11.25">
      <c r="A70" s="1076" t="s">
        <v>1730</v>
      </c>
      <c r="AZ70" s="1122" t="s">
        <v>1322</v>
      </c>
      <c r="BE70" s="1122">
        <v>2068</v>
      </c>
      <c r="BH70" s="1070" t="s">
        <v>1731</v>
      </c>
      <c r="BJ70" s="1070" t="s">
        <v>1732</v>
      </c>
      <c r="BL70" s="1070" t="s">
        <v>1733</v>
      </c>
      <c r="BN70" s="1070" t="s">
        <v>1734</v>
      </c>
    </row>
    <row customHeight="1" ht="11.25">
      <c r="A71" s="1076" t="s">
        <v>1735</v>
      </c>
      <c r="AZ71" s="1122" t="s">
        <v>1324</v>
      </c>
      <c r="BE71" s="1122">
        <v>2069</v>
      </c>
      <c r="BH71" s="1070" t="s">
        <v>1736</v>
      </c>
      <c r="BI71" s="1119" t="s">
        <v>90</v>
      </c>
      <c r="BJ71" s="1070" t="s">
        <v>1737</v>
      </c>
      <c r="BK71" s="1119" t="s">
        <v>90</v>
      </c>
      <c r="BL71" s="1070" t="s">
        <v>1738</v>
      </c>
      <c r="BM71" s="1072" t="s">
        <v>90</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1237</v>
      </c>
      <c r="BH76" s="1070" t="s">
        <v>1757</v>
      </c>
      <c r="BJ76" s="1070" t="s">
        <v>1758</v>
      </c>
      <c r="BL76" s="1070" t="s">
        <v>1759</v>
      </c>
    </row>
    <row customHeight="1" ht="11.25">
      <c r="A77" s="1076" t="s">
        <v>1760</v>
      </c>
      <c r="AZ77" s="1122" t="s">
        <v>1265</v>
      </c>
    </row>
    <row customHeight="1" ht="11.25">
      <c r="A78" s="1076" t="s">
        <v>1761</v>
      </c>
      <c r="AZ78" s="1122" t="s">
        <v>1297</v>
      </c>
    </row>
    <row customHeight="1" ht="11.25">
      <c r="A79" s="1076" t="s">
        <v>1762</v>
      </c>
      <c r="AZ79" s="1122" t="s">
        <v>1328</v>
      </c>
      <c r="BH79" s="1069" t="s">
        <v>1763</v>
      </c>
      <c r="BJ79" s="1069" t="s">
        <v>1764</v>
      </c>
      <c r="BL79" s="1069" t="s">
        <v>1765</v>
      </c>
    </row>
    <row customHeight="1" ht="11.25">
      <c r="A80" s="1076" t="s">
        <v>1766</v>
      </c>
      <c r="AZ80" s="1122" t="s">
        <v>1349</v>
      </c>
      <c r="BH80" s="1070" t="s">
        <v>1767</v>
      </c>
      <c r="BJ80" s="1070" t="s">
        <v>1768</v>
      </c>
      <c r="BL80" s="1070" t="s">
        <v>1769</v>
      </c>
    </row>
    <row customHeight="1" ht="11.25">
      <c r="A81" s="1076" t="s">
        <v>1770</v>
      </c>
      <c r="AZ81" s="1122" t="s">
        <v>1366</v>
      </c>
      <c r="BH81" s="1070" t="s">
        <v>1771</v>
      </c>
      <c r="BJ81" s="1070" t="s">
        <v>1772</v>
      </c>
      <c r="BL81" s="1070" t="s">
        <v>1773</v>
      </c>
    </row>
    <row customHeight="1" ht="11.25">
      <c r="A82" s="1076" t="s">
        <v>1774</v>
      </c>
      <c r="AZ82" s="1122" t="s">
        <v>1381</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1786</v>
      </c>
      <c r="AZ86" s="1122" t="s">
        <v>1787</v>
      </c>
      <c r="BH86" s="1069" t="s">
        <v>1788</v>
      </c>
      <c r="BJ86" s="1069" t="s">
        <v>1789</v>
      </c>
      <c r="BL86" s="1069" t="s">
        <v>1790</v>
      </c>
    </row>
    <row customHeight="1" ht="11.25">
      <c r="A87" s="1076" t="s">
        <v>1791</v>
      </c>
      <c r="AZ87" s="1122" t="s">
        <v>1792</v>
      </c>
      <c r="BH87" s="1070" t="s">
        <v>1793</v>
      </c>
      <c r="BJ87" s="1070" t="s">
        <v>1794</v>
      </c>
      <c r="BL87" s="1070" t="s">
        <v>1795</v>
      </c>
    </row>
    <row customHeight="1" ht="11.25">
      <c r="A88" s="1076" t="s">
        <v>1796</v>
      </c>
      <c r="AZ88" s="1608"/>
      <c r="BH88" s="1070" t="s">
        <v>1797</v>
      </c>
      <c r="BJ88" s="1070" t="s">
        <v>1798</v>
      </c>
      <c r="BL88" s="1070" t="s">
        <v>1799</v>
      </c>
    </row>
    <row customHeight="1" ht="11.25">
      <c r="A89" s="1076" t="s">
        <v>1800</v>
      </c>
      <c r="AZ89" s="1069" t="s">
        <v>1801</v>
      </c>
    </row>
    <row customHeight="1" ht="11.25">
      <c r="A90" s="1076" t="s">
        <v>1802</v>
      </c>
      <c r="AZ90" s="1122" t="s">
        <v>1022</v>
      </c>
    </row>
    <row customHeight="1" ht="11.25">
      <c r="A91" s="1076" t="s">
        <v>1803</v>
      </c>
      <c r="AZ91" s="1122" t="s">
        <v>1058</v>
      </c>
      <c r="BH91" s="1069" t="s">
        <v>1804</v>
      </c>
      <c r="BJ91" s="1069" t="s">
        <v>1805</v>
      </c>
      <c r="BL91" s="1069" t="s">
        <v>1806</v>
      </c>
    </row>
    <row customHeight="1" ht="11.25">
      <c r="AZ92" s="1122" t="s">
        <v>1807</v>
      </c>
      <c r="BH92" s="1070" t="s">
        <v>1808</v>
      </c>
      <c r="BJ92" s="1070" t="s">
        <v>1809</v>
      </c>
      <c r="BL92" s="1070" t="s">
        <v>1810</v>
      </c>
    </row>
    <row customHeight="1" ht="11.25">
      <c r="AZ93" s="1122" t="s">
        <v>1811</v>
      </c>
      <c r="BH93" s="1070" t="s">
        <v>1812</v>
      </c>
      <c r="BJ93" s="1070" t="s">
        <v>1813</v>
      </c>
      <c r="BL93" s="1070" t="s">
        <v>1814</v>
      </c>
    </row>
    <row customHeight="1" ht="11.25">
      <c r="AZ94" s="1122" t="s">
        <v>1815</v>
      </c>
    </row>
    <row r="96" customHeight="1" ht="11.25">
      <c r="AZ96" s="1069" t="s">
        <v>1816</v>
      </c>
      <c r="BH96" s="1069" t="s">
        <v>1817</v>
      </c>
      <c r="BJ96" s="1069" t="s">
        <v>1818</v>
      </c>
      <c r="BL96" s="1069" t="s">
        <v>1819</v>
      </c>
      <c r="BN96" s="1069" t="s">
        <v>1820</v>
      </c>
    </row>
    <row customHeight="1" ht="11.25">
      <c r="AZ97" s="1903" t="s">
        <v>1821</v>
      </c>
      <c r="BA97" s="1904" t="s">
        <v>1822</v>
      </c>
      <c r="BH97" s="1070" t="s">
        <v>1823</v>
      </c>
      <c r="BJ97" s="1070" t="s">
        <v>1824</v>
      </c>
      <c r="BL97" s="1070" t="s">
        <v>1825</v>
      </c>
      <c r="BN97" s="1070" t="s">
        <v>1826</v>
      </c>
    </row>
    <row customHeight="1" ht="11.25">
      <c r="AZ98" s="1903" t="s">
        <v>1827</v>
      </c>
      <c r="BA98" s="1904" t="s">
        <v>1828</v>
      </c>
      <c r="BH98" s="1070" t="s">
        <v>1829</v>
      </c>
      <c r="BJ98" s="1070" t="s">
        <v>1830</v>
      </c>
      <c r="BL98" s="1070" t="s">
        <v>1831</v>
      </c>
      <c r="BN98" s="1070" t="s">
        <v>1832</v>
      </c>
    </row>
    <row customHeight="1" ht="22.5">
      <c r="AZ99" s="1903" t="s">
        <v>1833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1834</v>
      </c>
      <c r="BJ99" s="1070" t="s">
        <v>1835</v>
      </c>
      <c r="BL99" s="1070" t="s">
        <v>1836</v>
      </c>
      <c r="BN99" s="1070" t="s">
        <v>1837</v>
      </c>
    </row>
    <row customHeight="1" ht="22.5">
      <c r="AZ100" s="1903" t="s">
        <v>1838</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1426</v>
      </c>
      <c r="BL100" s="1070" t="s">
        <v>1426</v>
      </c>
      <c r="BN100" s="1070" t="s">
        <v>1839</v>
      </c>
    </row>
    <row customHeight="1" ht="22.5">
      <c r="AZ101" s="1903" t="s">
        <v>1840</v>
      </c>
      <c r="BA101" s="1904" t="s">
        <v>1841</v>
      </c>
      <c r="BN101" s="1070" t="s">
        <v>1842</v>
      </c>
    </row>
    <row customHeight="1" ht="22.5">
      <c r="AZ102" s="1903" t="s">
        <v>1843</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1844</v>
      </c>
    </row>
    <row customHeight="1" ht="11.25">
      <c r="AZ103" s="1903" t="s">
        <v>1845</v>
      </c>
      <c r="BA103" s="1904" t="s">
        <v>1846</v>
      </c>
      <c r="BN103" s="1070" t="s">
        <v>1847</v>
      </c>
    </row>
    <row customHeight="1" ht="11.25">
      <c r="BN104" s="1070" t="s">
        <v>1848</v>
      </c>
    </row>
    <row customHeight="1" ht="11.25">
      <c r="AZ105" s="1694" t="s">
        <v>1849</v>
      </c>
    </row>
    <row customHeight="1" ht="11.25">
      <c r="AZ106" s="1122" t="s">
        <v>1850</v>
      </c>
    </row>
    <row customHeight="1" ht="11.25">
      <c r="AZ107" s="1122" t="s">
        <v>501</v>
      </c>
      <c r="BH107" s="1069" t="s">
        <v>1851</v>
      </c>
      <c r="BJ107" s="1069" t="s">
        <v>1852</v>
      </c>
      <c r="BL107" s="1069" t="s">
        <v>1853</v>
      </c>
      <c r="BN107" s="1069" t="s">
        <v>1854</v>
      </c>
    </row>
    <row customHeight="1" ht="11.25">
      <c r="AZ108" s="1122" t="s">
        <v>574</v>
      </c>
      <c r="BH108" s="1070" t="s">
        <v>1855</v>
      </c>
      <c r="BJ108" s="1070" t="s">
        <v>1856</v>
      </c>
      <c r="BL108" s="1070" t="s">
        <v>1512</v>
      </c>
      <c r="BN108" s="1070" t="s">
        <v>1857</v>
      </c>
    </row>
    <row customHeight="1" ht="11.25">
      <c r="BH109" s="1070" t="s">
        <v>1858</v>
      </c>
    </row>
    <row customHeight="1" ht="11.25">
      <c r="AZ110" s="1694" t="s">
        <v>1859</v>
      </c>
      <c r="BH110" s="1070" t="s">
        <v>1858</v>
      </c>
    </row>
    <row customHeight="1" ht="11.25">
      <c r="AZ111" s="1903" t="s">
        <v>1821</v>
      </c>
      <c r="BA111" s="1904" t="s">
        <v>1822</v>
      </c>
    </row>
    <row customHeight="1" ht="11.25">
      <c r="AZ112" s="1903" t="s">
        <v>1827</v>
      </c>
      <c r="BA112" s="1904" t="s">
        <v>1828</v>
      </c>
    </row>
    <row customHeight="1" ht="22.5">
      <c r="AZ113" s="1903" t="s">
        <v>1833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1838</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1860</v>
      </c>
    </row>
    <row customHeight="1" ht="22.5">
      <c r="AZ115" s="1903" t="s">
        <v>1843</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1224</v>
      </c>
    </row>
    <row customHeight="1" ht="11.25">
      <c r="AZ116" s="1903" t="s">
        <v>1845</v>
      </c>
      <c r="BA116" s="1904" t="s">
        <v>1846</v>
      </c>
      <c r="BH116" s="1070" t="s">
        <v>1251</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91D6-90EC-3E0C-EB41-5B04DFC92F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692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Мурманская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"Кольский")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1861</v>
      </c>
      <c r="F13" s="1523" t="s">
        <v>310</v>
      </c>
      <c r="G13" s="476"/>
      <c r="H13" s="1535"/>
      <c r="J13" s="457">
        <v>19</v>
      </c>
    </row>
    <row customHeight="1" ht="19.95">
      <c r="A14" s="504"/>
      <c r="B14" s="504"/>
      <c r="C14" s="459"/>
      <c r="D14" s="1525" t="s">
        <v>712</v>
      </c>
      <c r="E14" s="1526" t="s">
        <v>1862</v>
      </c>
      <c r="F14" s="1528"/>
      <c r="G14" s="1527" t="s">
        <v>1863</v>
      </c>
      <c r="H14" s="1535"/>
      <c r="J14" s="457">
        <v>19</v>
      </c>
    </row>
    <row customHeight="1" ht="19.95">
      <c r="A15" s="504"/>
      <c r="B15" s="504"/>
      <c r="C15" s="459"/>
      <c r="D15" s="1525" t="s">
        <v>311</v>
      </c>
      <c r="E15" s="1526" t="s">
        <v>1864</v>
      </c>
      <c r="F15" s="1528"/>
      <c r="G15" s="1527" t="s">
        <v>1865</v>
      </c>
      <c r="H15" s="1535"/>
      <c r="J15" s="457">
        <v>19</v>
      </c>
    </row>
    <row customHeight="1" ht="24">
      <c r="A16" s="504"/>
      <c r="B16" s="504"/>
      <c r="C16" s="459"/>
      <c r="D16" s="1525" t="s">
        <v>314</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91</v>
      </c>
      <c r="E18" s="1529" t="s">
        <v>1870</v>
      </c>
      <c r="F18" s="1528"/>
      <c r="G18" s="476" t="s">
        <v>1869</v>
      </c>
      <c r="H18" s="1535"/>
      <c r="I18" s="854"/>
      <c r="J18" s="457">
        <v>46</v>
      </c>
    </row>
    <row customHeight="1" ht="23.25">
      <c r="A19" s="504"/>
      <c r="B19" s="504"/>
      <c r="C19" s="459"/>
      <c r="D19" s="1522" t="s">
        <v>111</v>
      </c>
      <c r="E19" s="1529" t="s">
        <v>1871</v>
      </c>
      <c r="F19" s="1523" t="s">
        <v>310</v>
      </c>
      <c r="G19" s="2473" t="s">
        <v>1872</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1873</v>
      </c>
      <c r="F22" s="1528"/>
      <c r="G22" s="476" t="s">
        <v>1874</v>
      </c>
      <c r="H22" s="1534"/>
      <c r="J22" s="503">
        <v>25</v>
      </c>
    </row>
    <row s="503" customFormat="1" customHeight="1" ht="19.95">
      <c r="A23" s="504"/>
      <c r="B23" s="504"/>
      <c r="C23" s="504"/>
      <c r="D23" s="1522" t="s">
        <v>93</v>
      </c>
      <c r="E23" s="1529" t="s">
        <v>1875</v>
      </c>
      <c r="F23" s="1533"/>
      <c r="G23" s="476" t="s">
        <v>1876</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F4031-8588-1C48-806E-A59E3CC5C9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692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C93B8-5E48-8C58-C288-823AF7DA90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692</v>
      </c>
      <c r="E2" s="1891"/>
      <c r="F2" s="1894" t="str">
        <f>IF(ROIV_INFO_NAME="","",ROIV_INFO_NAME)</f>
        <v>ПАО "ТГК-1" (филиал "Кольский")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"Кольский")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575E-7F13-C944-7508-DE6B585749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692</v>
      </c>
      <c r="E2" s="1906"/>
      <c r="F2" s="1908" t="str">
        <f>IF(ROIV_INFO_NAME="","",ROIV_INFO_NAME)</f>
        <v>ПАО "ТГК-1" (филиал "Кольский")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"Кольский")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4B532-F0E4-CA28-CD38-D18CEE9CEF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692</v>
      </c>
      <c r="E2" s="2129">
        <v>1</v>
      </c>
      <c r="F2" s="2305" t="str">
        <f>IF(region_name="","",region_name)</f>
        <v>Мурманская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Мурманская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98A78-0648-7EF8-7D93-2E37DF01225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1895</v>
      </c>
      <c r="F9" s="2211"/>
      <c r="G9" s="2211"/>
      <c r="H9" s="2211"/>
      <c r="I9" s="2211"/>
      <c r="M9" s="123">
        <v>28</v>
      </c>
    </row>
    <row customHeight="1" ht="24">
      <c r="D10" s="2211"/>
      <c r="E10" s="129" t="s">
        <v>1896</v>
      </c>
      <c r="F10" s="129" t="s">
        <v>1897</v>
      </c>
      <c r="G10" s="129" t="s">
        <v>1898</v>
      </c>
      <c r="H10" s="129" t="s">
        <v>394</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1899</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BE788-90F3-A248-3B98-7191D90175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88</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438EB-40F1-F328-2DC8-E3E4979657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88</v>
      </c>
      <c r="E9" s="110" t="s">
        <v>291</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1903</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2042-2CF8-39D8-EFF8-DE3924CEB8B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4A66-CBD3-D308-7946-90DDF3035B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692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692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1921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1922</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1939</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1940</v>
      </c>
    </row>
    <row r="139" s="1852" customFormat="1" customHeight="1" ht="45">
      <c r="A139" s="1808"/>
      <c r="B139" s="1162"/>
      <c r="C139" s="414"/>
      <c r="D139" s="91"/>
      <c r="E139" s="2574"/>
      <c r="F139" s="2110" t="s">
        <v>109</v>
      </c>
      <c r="G139" s="2577" t="s">
        <v>28</v>
      </c>
      <c r="H139" s="291"/>
      <c r="I139" s="639" t="s">
        <v>109</v>
      </c>
      <c r="J139" s="1809" t="s">
        <v>1941</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1946</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57BE8-3648-47F8-2398-33279F89E3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1950</v>
      </c>
      <c r="B1" s="848"/>
      <c r="C1" s="984" t="s">
        <v>1951</v>
      </c>
      <c r="D1" s="982" t="s">
        <v>811</v>
      </c>
      <c r="E1" s="982" t="s">
        <v>857</v>
      </c>
      <c r="F1" s="982" t="s">
        <v>910</v>
      </c>
      <c r="G1" s="982" t="s">
        <v>897</v>
      </c>
      <c r="H1" s="982" t="s">
        <v>1626</v>
      </c>
    </row>
    <row customHeight="1" ht="9">
      <c r="A2" s="985" t="s">
        <v>1952</v>
      </c>
      <c r="B2" s="985"/>
      <c r="C2" s="986" t="str">
        <f>INDEX(TEMPLATE_NUMBER_FORM_LIST,MATCH(TEMPLATE_SPHERE,TEMPLATE_SPHERE_LIST,0))</f>
        <v>16</v>
      </c>
      <c r="D2" s="985" t="s">
        <v>1477</v>
      </c>
      <c r="E2" s="985" t="s">
        <v>149</v>
      </c>
      <c r="F2" s="987" t="s">
        <v>149</v>
      </c>
      <c r="G2" s="985" t="s">
        <v>149</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1954</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1956</v>
      </c>
    </row>
    <row customHeight="1" ht="117">
      <c r="A5" s="848" t="s">
        <v>1957</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1959</v>
      </c>
    </row>
    <row customHeight="1" ht="90">
      <c r="A6" s="848" t="s">
        <v>1960</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1961</v>
      </c>
      <c r="B7" s="848" t="s">
        <v>111</v>
      </c>
      <c r="C7" s="986" t="str">
        <f>IF(TEMPLATE_SPHERE="HEAT",D7,E7)</f>
        <v>Форма 11. Информация о расходах на капитальный и текущий ремонт основных средств</v>
      </c>
      <c r="D7" s="848" t="s">
        <v>1962</v>
      </c>
      <c r="E7" s="848" t="s">
        <v>1963</v>
      </c>
      <c r="F7" s="988"/>
      <c r="G7" s="988"/>
      <c r="H7" s="988"/>
    </row>
    <row customHeight="1" ht="108">
      <c r="A8" s="848" t="s">
        <v>1964</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1166</v>
      </c>
      <c r="E8" s="848" t="s">
        <v>1965</v>
      </c>
      <c r="F8" s="988"/>
      <c r="G8" s="988"/>
      <c r="H8" s="988"/>
    </row>
    <row customHeight="1" ht="99">
      <c r="A9" s="848" t="s">
        <v>1966</v>
      </c>
      <c r="B9" s="848"/>
      <c r="C9" s="848" t="s">
        <v>1967</v>
      </c>
      <c r="D9" s="848"/>
      <c r="E9" s="848"/>
      <c r="F9" s="988"/>
      <c r="G9" s="988"/>
      <c r="H9" s="988"/>
    </row>
    <row customHeight="1" ht="126">
      <c r="A10" s="848" t="s">
        <v>1968</v>
      </c>
      <c r="B10" s="848"/>
      <c r="C10" s="848" t="s">
        <v>1969</v>
      </c>
      <c r="D10" s="848"/>
      <c r="E10" s="848"/>
      <c r="F10" s="988"/>
      <c r="G10" s="988"/>
      <c r="H10" s="988"/>
    </row>
    <row customHeight="1" ht="108">
      <c r="A11" s="848" t="s">
        <v>1970</v>
      </c>
      <c r="B11" s="848"/>
      <c r="C11" s="848" t="s">
        <v>1971</v>
      </c>
      <c r="D11" s="848"/>
      <c r="E11" s="848"/>
      <c r="F11" s="988"/>
      <c r="G11" s="988"/>
      <c r="H11" s="988"/>
    </row>
    <row customHeight="1" ht="54">
      <c r="A12" s="848" t="s">
        <v>1972</v>
      </c>
      <c r="B12" s="848"/>
      <c r="C12" s="848" t="s">
        <v>1973</v>
      </c>
      <c r="D12" s="848"/>
      <c r="E12" s="848"/>
      <c r="F12" s="988"/>
      <c r="G12" s="988"/>
      <c r="H12" s="988"/>
    </row>
    <row customHeight="1" ht="45">
      <c r="A13" s="848" t="s">
        <v>1974</v>
      </c>
      <c r="B13" s="848"/>
      <c r="C13" s="848" t="s">
        <v>1975</v>
      </c>
      <c r="D13" s="848"/>
      <c r="E13" s="848"/>
      <c r="F13" s="988"/>
      <c r="G13" s="988"/>
      <c r="H13" s="988"/>
    </row>
    <row customHeight="1" ht="117">
      <c r="A14" s="848" t="s">
        <v>1976</v>
      </c>
      <c r="B14" s="848"/>
      <c r="C14" s="848" t="s">
        <v>1977</v>
      </c>
      <c r="D14" s="848"/>
      <c r="E14" s="848"/>
      <c r="F14" s="988"/>
      <c r="G14" s="988"/>
      <c r="H14" s="988"/>
    </row>
    <row customHeight="1" ht="117">
      <c r="A15" s="848" t="s">
        <v>1978</v>
      </c>
      <c r="B15" s="848"/>
      <c r="C15" s="848" t="s">
        <v>1979</v>
      </c>
      <c r="D15" s="848"/>
      <c r="E15" s="848"/>
      <c r="F15" s="988"/>
      <c r="G15" s="988"/>
      <c r="H15" s="988"/>
    </row>
    <row customHeight="1" ht="63">
      <c r="A16" s="848" t="s">
        <v>1980</v>
      </c>
      <c r="B16" s="848"/>
      <c r="C16" s="848" t="s">
        <v>1981</v>
      </c>
      <c r="D16" s="848"/>
      <c r="E16" s="848"/>
      <c r="F16" s="988"/>
      <c r="G16" s="988"/>
      <c r="H16" s="988"/>
    </row>
    <row customHeight="1" ht="54">
      <c r="A17" s="848" t="s">
        <v>1982</v>
      </c>
      <c r="B17" s="848"/>
      <c r="C17" s="986" t="s">
        <v>1983</v>
      </c>
      <c r="D17" s="848"/>
      <c r="E17" s="848"/>
      <c r="F17" s="988"/>
      <c r="G17" s="988"/>
      <c r="H17" s="988"/>
    </row>
    <row customHeight="1" ht="27">
      <c r="A18" s="848" t="s">
        <v>1984</v>
      </c>
      <c r="B18" s="848"/>
      <c r="C18" s="986" t="s">
        <v>1985</v>
      </c>
      <c r="D18" s="848"/>
      <c r="E18" s="848"/>
      <c r="F18" s="988"/>
      <c r="G18" s="988"/>
      <c r="H18" s="988"/>
    </row>
    <row customHeight="1" ht="54">
      <c r="A19" s="848" t="s">
        <v>1986</v>
      </c>
      <c r="B19" s="848"/>
      <c r="C19" s="986" t="s">
        <v>1987</v>
      </c>
      <c r="D19" s="848"/>
      <c r="E19" s="848"/>
      <c r="F19" s="988"/>
      <c r="G19" s="988"/>
      <c r="H19" s="988"/>
    </row>
    <row customHeight="1" ht="36">
      <c r="A20" s="848" t="s">
        <v>1988</v>
      </c>
      <c r="B20" s="848"/>
      <c r="C20" s="986" t="s">
        <v>1989</v>
      </c>
      <c r="D20" s="848"/>
      <c r="E20" s="848"/>
      <c r="F20" s="988"/>
      <c r="G20" s="988"/>
      <c r="H20" s="988"/>
    </row>
    <row customHeight="1" ht="36">
      <c r="A21" s="848" t="s">
        <v>1990</v>
      </c>
      <c r="B21" s="848"/>
      <c r="C21" s="986" t="s">
        <v>1991</v>
      </c>
      <c r="D21" s="848"/>
      <c r="E21" s="848"/>
      <c r="F21" s="988"/>
      <c r="G21" s="988"/>
      <c r="H21" s="988"/>
    </row>
    <row customHeight="1" ht="27">
      <c r="A22" s="848" t="s">
        <v>1992</v>
      </c>
      <c r="B22" s="848"/>
      <c r="C22" s="986" t="s">
        <v>1993</v>
      </c>
      <c r="D22" s="848"/>
      <c r="E22" s="848"/>
      <c r="F22" s="988"/>
      <c r="G22" s="988"/>
      <c r="H22" s="988"/>
    </row>
    <row customHeight="1" ht="36">
      <c r="A23" s="848" t="s">
        <v>1994</v>
      </c>
      <c r="B23" s="848"/>
      <c r="C23" s="986" t="s">
        <v>1995</v>
      </c>
      <c r="D23" s="848"/>
      <c r="E23" s="848"/>
      <c r="F23" s="988"/>
      <c r="G23" s="988"/>
      <c r="H23" s="988"/>
    </row>
    <row customHeight="1" ht="28.5">
      <c r="A24" s="848" t="s">
        <v>1996</v>
      </c>
      <c r="B24" s="848"/>
      <c r="C24" s="986" t="s">
        <v>1997</v>
      </c>
      <c r="D24" s="848"/>
      <c r="E24" s="848"/>
      <c r="F24" s="988"/>
      <c r="G24" s="988"/>
      <c r="H24" s="988"/>
    </row>
    <row customHeight="1" ht="36">
      <c r="A25" s="848" t="s">
        <v>1998</v>
      </c>
      <c r="B25" s="848"/>
      <c r="C25" s="986" t="s">
        <v>1999</v>
      </c>
      <c r="D25" s="848"/>
      <c r="E25" s="848"/>
      <c r="F25" s="988"/>
      <c r="G25" s="988"/>
      <c r="H25" s="988"/>
    </row>
    <row customHeight="1" ht="27">
      <c r="A26" s="848" t="s">
        <v>2000</v>
      </c>
      <c r="B26" s="848"/>
      <c r="C26" s="986" t="s">
        <v>2001</v>
      </c>
      <c r="D26" s="848"/>
      <c r="E26" s="848"/>
      <c r="F26" s="988"/>
      <c r="G26" s="988"/>
      <c r="H26" s="988"/>
    </row>
    <row customHeight="1" ht="36">
      <c r="A27" s="848" t="s">
        <v>2002</v>
      </c>
      <c r="B27" s="848"/>
      <c r="C27" s="986" t="s">
        <v>2003</v>
      </c>
      <c r="D27" s="848"/>
      <c r="E27" s="848"/>
      <c r="F27" s="988"/>
      <c r="G27" s="988"/>
      <c r="H27" s="988"/>
    </row>
    <row customHeight="1" ht="28.5">
      <c r="A28" s="848" t="s">
        <v>2004</v>
      </c>
      <c r="B28" s="848"/>
      <c r="C28" s="986" t="s">
        <v>2005</v>
      </c>
      <c r="D28" s="848"/>
      <c r="E28" s="848"/>
      <c r="F28" s="988"/>
      <c r="G28" s="988"/>
      <c r="H28" s="988"/>
    </row>
    <row customHeight="1" ht="126">
      <c r="A29" s="848" t="s">
        <v>2006</v>
      </c>
      <c r="B29" s="848" t="s">
        <v>1579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2008</v>
      </c>
    </row>
    <row customHeight="1" ht="36">
      <c r="A30" s="848" t="s">
        <v>2009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2015</v>
      </c>
    </row>
    <row customHeight="1" ht="9">
      <c r="A33" s="848"/>
      <c r="B33" s="848"/>
      <c r="C33" s="986"/>
      <c r="D33" s="848"/>
      <c r="E33" s="848"/>
      <c r="F33" s="988"/>
      <c r="G33" s="988"/>
      <c r="H33" s="988"/>
    </row>
    <row customHeight="1" ht="9">
      <c r="A34" s="848"/>
      <c r="B34" s="848" t="s">
        <v>1515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899946-0288-6EF8-71C3-5F25A8FC2F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2016</v>
      </c>
      <c r="D1" s="900"/>
      <c r="E1" s="900"/>
      <c r="F1" s="900"/>
      <c r="G1" s="900"/>
      <c r="H1" s="900" t="s">
        <v>2017</v>
      </c>
      <c r="I1" s="900"/>
      <c r="J1" s="900"/>
      <c r="K1" s="900"/>
      <c r="L1" s="900"/>
      <c r="M1" s="900" t="s">
        <v>2018</v>
      </c>
      <c r="N1" s="900" t="s">
        <v>2019</v>
      </c>
      <c r="O1" s="2594" t="s">
        <v>2020</v>
      </c>
      <c r="P1" s="2594"/>
      <c r="Q1" s="2594"/>
      <c r="R1" s="2594"/>
      <c r="S1" s="2594"/>
      <c r="T1" s="2594" t="s">
        <v>2018</v>
      </c>
      <c r="U1" s="2594"/>
      <c r="V1" s="2594"/>
      <c r="W1" s="2594"/>
      <c r="X1" s="2594"/>
      <c r="Y1" s="1001"/>
      <c r="Z1" s="2594" t="s">
        <v>2021</v>
      </c>
      <c r="AA1" s="2594"/>
      <c r="AB1" s="2594"/>
      <c r="AC1" s="2594"/>
      <c r="AD1" s="2594"/>
    </row>
    <row customHeight="1" ht="18">
      <c r="A2" s="848"/>
      <c r="B2" s="848"/>
      <c r="C2" s="843" t="s">
        <v>811</v>
      </c>
      <c r="D2" s="843" t="s">
        <v>857</v>
      </c>
      <c r="E2" s="843" t="s">
        <v>910</v>
      </c>
      <c r="F2" s="843" t="s">
        <v>897</v>
      </c>
      <c r="G2" s="843" t="s">
        <v>1626</v>
      </c>
      <c r="H2" s="845"/>
      <c r="I2" s="845"/>
      <c r="J2" s="845"/>
      <c r="K2" s="845"/>
      <c r="L2" s="845"/>
      <c r="M2" s="845"/>
      <c r="N2" s="845"/>
      <c r="O2" s="843" t="s">
        <v>811</v>
      </c>
      <c r="P2" s="843" t="s">
        <v>857</v>
      </c>
      <c r="Q2" s="843" t="s">
        <v>897</v>
      </c>
      <c r="R2" s="843" t="s">
        <v>910</v>
      </c>
      <c r="S2" s="843" t="s">
        <v>1626</v>
      </c>
      <c r="T2" s="843" t="s">
        <v>811</v>
      </c>
      <c r="U2" s="843" t="s">
        <v>857</v>
      </c>
      <c r="V2" s="843" t="s">
        <v>897</v>
      </c>
      <c r="W2" s="843" t="s">
        <v>910</v>
      </c>
      <c r="X2" s="843" t="s">
        <v>1626</v>
      </c>
      <c r="Y2" s="843"/>
      <c r="Z2" s="843" t="s">
        <v>811</v>
      </c>
      <c r="AA2" s="852" t="s">
        <v>857</v>
      </c>
      <c r="AB2" s="843" t="s">
        <v>897</v>
      </c>
      <c r="AC2" s="843" t="s">
        <v>910</v>
      </c>
      <c r="AD2" s="843" t="s">
        <v>1626</v>
      </c>
    </row>
    <row customHeight="1" ht="162">
      <c r="A3" s="847" t="s">
        <v>26</v>
      </c>
      <c r="B3" s="847"/>
      <c r="C3" s="2598" t="s">
        <v>2022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2023</v>
      </c>
      <c r="AA3" s="845" t="s">
        <v>2024</v>
      </c>
      <c r="AB3" s="848" t="s">
        <v>2025</v>
      </c>
      <c r="AC3" s="848" t="s">
        <v>2026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1566</v>
      </c>
      <c r="D11" s="2601" t="s">
        <v>1562</v>
      </c>
      <c r="E11" s="2601" t="s">
        <v>1659</v>
      </c>
      <c r="F11" s="2601" t="s">
        <v>2027</v>
      </c>
      <c r="G11" s="2601"/>
      <c r="H11" s="900" t="s">
        <v>2028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2029</v>
      </c>
      <c r="U11" s="845" t="s">
        <v>2030</v>
      </c>
      <c r="V11" s="845"/>
      <c r="W11" s="845"/>
      <c r="X11" s="845"/>
      <c r="Y11" s="1002"/>
      <c r="Z11" s="848" t="s">
        <v>2031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2033</v>
      </c>
      <c r="U12" s="845" t="s">
        <v>2034</v>
      </c>
      <c r="V12" s="845"/>
      <c r="W12" s="845"/>
      <c r="X12" s="845"/>
      <c r="Y12" s="1002"/>
      <c r="Z12" s="848" t="s">
        <v>2035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2037</v>
      </c>
      <c r="U13" s="846" t="s">
        <v>2038</v>
      </c>
      <c r="V13" s="846"/>
      <c r="W13" s="846"/>
      <c r="X13" s="845"/>
      <c r="Y13" s="1002"/>
      <c r="Z13" s="848" t="s">
        <v>2039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2041</v>
      </c>
      <c r="AA14" s="851" t="s">
        <v>2041</v>
      </c>
      <c r="AB14" s="848"/>
      <c r="AC14" s="848"/>
      <c r="AD14" s="848"/>
    </row>
    <row customHeight="1" ht="108">
      <c r="A15" s="2595"/>
      <c r="B15" s="901">
        <v>5</v>
      </c>
      <c r="C15" s="2602"/>
      <c r="D15" s="2602"/>
      <c r="E15" s="2602"/>
      <c r="F15" s="2602"/>
      <c r="G15" s="2602"/>
      <c r="H15" s="2596" t="s">
        <v>2042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2028</v>
      </c>
      <c r="D18" s="969" t="s">
        <v>2028</v>
      </c>
      <c r="E18" s="845" t="s">
        <v>2028</v>
      </c>
      <c r="F18" s="845" t="s">
        <v>2028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2045</v>
      </c>
      <c r="U18" s="848" t="s">
        <v>2046</v>
      </c>
      <c r="V18" s="848" t="s">
        <v>2047</v>
      </c>
      <c r="W18" s="848" t="s">
        <v>2048</v>
      </c>
      <c r="X18" s="845"/>
      <c r="Y18" s="1002"/>
      <c r="Z18" s="848" t="s">
        <v>2049</v>
      </c>
      <c r="AA18" s="851" t="s">
        <v>2050</v>
      </c>
      <c r="AB18" s="851" t="s">
        <v>2050</v>
      </c>
      <c r="AC18" s="851" t="s">
        <v>2050</v>
      </c>
      <c r="AD18" s="848"/>
    </row>
    <row customHeight="1" ht="36">
      <c r="A19" s="847"/>
      <c r="B19" s="901">
        <v>2</v>
      </c>
      <c r="C19" s="845" t="s">
        <v>2032</v>
      </c>
      <c r="D19" s="969" t="s">
        <v>2032</v>
      </c>
      <c r="E19" s="845" t="s">
        <v>2032</v>
      </c>
      <c r="F19" s="845" t="s">
        <v>2032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2051</v>
      </c>
      <c r="U19" s="848" t="s">
        <v>2052</v>
      </c>
      <c r="V19" s="848" t="s">
        <v>2053</v>
      </c>
      <c r="W19" s="848" t="s">
        <v>2054</v>
      </c>
      <c r="X19" s="845"/>
      <c r="Y19" s="1002"/>
      <c r="Z19" s="848" t="s">
        <v>2055</v>
      </c>
      <c r="AA19" s="851" t="s">
        <v>2055</v>
      </c>
      <c r="AB19" s="851" t="s">
        <v>2055</v>
      </c>
      <c r="AC19" s="851" t="s">
        <v>2055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2056</v>
      </c>
      <c r="U20" s="848" t="s">
        <v>2057</v>
      </c>
      <c r="V20" s="848" t="s">
        <v>2058</v>
      </c>
      <c r="W20" s="848" t="s">
        <v>2059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2060</v>
      </c>
      <c r="U21" s="848"/>
      <c r="V21" s="848"/>
      <c r="W21" s="848"/>
      <c r="X21" s="845"/>
      <c r="Y21" s="1002"/>
      <c r="Z21" s="848" t="s">
        <v>2061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2062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2063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739</v>
      </c>
      <c r="R25" s="959" t="s">
        <v>311</v>
      </c>
      <c r="S25" s="959"/>
      <c r="T25" s="966" t="s">
        <v>2065</v>
      </c>
      <c r="U25" s="848" t="s">
        <v>2065</v>
      </c>
      <c r="V25" s="848" t="s">
        <v>2065</v>
      </c>
      <c r="W25" s="848" t="s">
        <v>2065</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2066</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2067</v>
      </c>
      <c r="V26" s="966" t="s">
        <v>2067</v>
      </c>
      <c r="W26" s="966" t="s">
        <v>2067</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2068</v>
      </c>
      <c r="R27" s="959" t="s">
        <v>724</v>
      </c>
      <c r="S27" s="959"/>
      <c r="T27" s="966" t="s">
        <v>2069</v>
      </c>
      <c r="U27" s="966" t="s">
        <v>2069</v>
      </c>
      <c r="V27" s="966" t="s">
        <v>2069</v>
      </c>
      <c r="W27" s="966" t="s">
        <v>2069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2070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2071</v>
      </c>
      <c r="V29" s="848"/>
      <c r="W29" s="848" t="s">
        <v>2071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2072</v>
      </c>
      <c r="U30" s="848" t="s">
        <v>2072</v>
      </c>
      <c r="V30" s="848" t="s">
        <v>2072</v>
      </c>
      <c r="W30" s="848" t="s">
        <v>2072</v>
      </c>
      <c r="X30" s="845"/>
      <c r="Y30" s="1002"/>
      <c r="Z30" s="848"/>
      <c r="AA30" s="851" t="s">
        <v>2073</v>
      </c>
      <c r="AB30" s="851" t="s">
        <v>2073</v>
      </c>
      <c r="AC30" s="851" t="s">
        <v>2073</v>
      </c>
      <c r="AD30" s="848"/>
    </row>
    <row customHeight="1" ht="18">
      <c r="A31" s="847"/>
      <c r="B31" s="901">
        <v>14</v>
      </c>
      <c r="C31" s="845" t="s">
        <v>2074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2075</v>
      </c>
      <c r="P31" s="959" t="s">
        <v>735</v>
      </c>
      <c r="Q31" s="959" t="s">
        <v>2075</v>
      </c>
      <c r="R31" s="959" t="s">
        <v>735</v>
      </c>
      <c r="S31" s="959"/>
      <c r="T31" s="967" t="s">
        <v>2076</v>
      </c>
      <c r="U31" s="848" t="s">
        <v>2076</v>
      </c>
      <c r="V31" s="848" t="s">
        <v>2076</v>
      </c>
      <c r="W31" s="848" t="s">
        <v>2076</v>
      </c>
      <c r="X31" s="845"/>
      <c r="Y31" s="1002"/>
      <c r="Z31" s="848"/>
      <c r="AA31" s="851"/>
      <c r="AB31" s="851"/>
      <c r="AC31" s="851"/>
      <c r="AD31" s="848"/>
    </row>
    <row customHeight="1" ht="36">
      <c r="A32" s="847"/>
      <c r="B32" s="901">
        <v>15</v>
      </c>
      <c r="C32" s="845" t="s">
        <v>2077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2078</v>
      </c>
      <c r="P32" s="959" t="s">
        <v>737</v>
      </c>
      <c r="Q32" s="959" t="s">
        <v>2078</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2079</v>
      </c>
      <c r="V32" s="848" t="s">
        <v>2079</v>
      </c>
      <c r="W32" s="848" t="s">
        <v>2079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2080</v>
      </c>
      <c r="V33" s="848" t="s">
        <v>2080</v>
      </c>
      <c r="W33" s="848" t="s">
        <v>2081</v>
      </c>
      <c r="X33" s="845"/>
      <c r="Y33" s="1002"/>
      <c r="Z33" s="848"/>
      <c r="AA33" s="851" t="s">
        <v>2082</v>
      </c>
      <c r="AB33" s="851" t="s">
        <v>2082</v>
      </c>
      <c r="AC33" s="851" t="s">
        <v>2082</v>
      </c>
      <c r="AD33" s="848"/>
    </row>
    <row customHeight="1" ht="27">
      <c r="A34" s="847"/>
      <c r="B34" s="901">
        <v>17</v>
      </c>
      <c r="C34" s="845" t="s">
        <v>2083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2084</v>
      </c>
      <c r="P34" s="959" t="s">
        <v>2066</v>
      </c>
      <c r="Q34" s="959" t="s">
        <v>2084</v>
      </c>
      <c r="R34" s="959" t="s">
        <v>2066</v>
      </c>
      <c r="S34" s="959"/>
      <c r="T34" s="968" t="s">
        <v>2085</v>
      </c>
      <c r="U34" s="848" t="s">
        <v>2085</v>
      </c>
      <c r="V34" s="848" t="s">
        <v>2085</v>
      </c>
      <c r="W34" s="848" t="s">
        <v>2086</v>
      </c>
      <c r="X34" s="845"/>
      <c r="Y34" s="1002"/>
      <c r="Z34" s="848"/>
      <c r="AA34" s="851"/>
      <c r="AB34" s="848"/>
      <c r="AC34" s="848"/>
      <c r="AD34" s="848"/>
    </row>
    <row customHeight="1" ht="45">
      <c r="A35" s="847"/>
      <c r="B35" s="901">
        <v>18</v>
      </c>
      <c r="C35" s="845" t="s">
        <v>2087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2088</v>
      </c>
      <c r="P35" s="959" t="s">
        <v>2068</v>
      </c>
      <c r="Q35" s="959" t="s">
        <v>2088</v>
      </c>
      <c r="R35" s="959" t="s">
        <v>2068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2089</v>
      </c>
      <c r="V35" s="848" t="s">
        <v>2089</v>
      </c>
      <c r="W35" s="848" t="s">
        <v>2089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2090</v>
      </c>
      <c r="U36" s="848" t="s">
        <v>2090</v>
      </c>
      <c r="V36" s="848" t="s">
        <v>2090</v>
      </c>
      <c r="W36" s="848" t="s">
        <v>2090</v>
      </c>
      <c r="X36" s="845"/>
      <c r="Y36" s="1002"/>
      <c r="Z36" s="848"/>
      <c r="AA36" s="851"/>
      <c r="AB36" s="848"/>
      <c r="AC36" s="848"/>
      <c r="AD36" s="848"/>
    </row>
    <row customHeight="1" ht="18">
      <c r="A37" s="847"/>
      <c r="B37" s="901">
        <v>20</v>
      </c>
      <c r="C37" s="845" t="s">
        <v>2091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2092</v>
      </c>
      <c r="P37" s="959" t="s">
        <v>2075</v>
      </c>
      <c r="Q37" s="959" t="s">
        <v>2092</v>
      </c>
      <c r="R37" s="959" t="s">
        <v>2075</v>
      </c>
      <c r="S37" s="959"/>
      <c r="T37" s="966" t="s">
        <v>2093</v>
      </c>
      <c r="U37" s="848" t="s">
        <v>2093</v>
      </c>
      <c r="V37" s="848" t="s">
        <v>2093</v>
      </c>
      <c r="W37" s="848" t="s">
        <v>2093</v>
      </c>
      <c r="X37" s="845"/>
      <c r="Y37" s="1002"/>
      <c r="Z37" s="848"/>
      <c r="AA37" s="851"/>
      <c r="AB37" s="848"/>
      <c r="AC37" s="848"/>
      <c r="AD37" s="848"/>
    </row>
    <row customHeight="1" ht="18">
      <c r="A38" s="847"/>
      <c r="B38" s="901">
        <v>21</v>
      </c>
      <c r="C38" s="845" t="s">
        <v>2094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2095</v>
      </c>
      <c r="P38" s="959" t="s">
        <v>2078</v>
      </c>
      <c r="Q38" s="959" t="s">
        <v>2095</v>
      </c>
      <c r="R38" s="959" t="s">
        <v>2078</v>
      </c>
      <c r="S38" s="959"/>
      <c r="T38" s="966" t="s">
        <v>2096</v>
      </c>
      <c r="U38" s="848" t="s">
        <v>2096</v>
      </c>
      <c r="V38" s="848" t="s">
        <v>2096</v>
      </c>
      <c r="W38" s="848" t="s">
        <v>2096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2097</v>
      </c>
      <c r="U39" s="848" t="s">
        <v>2098</v>
      </c>
      <c r="V39" s="848" t="s">
        <v>2099</v>
      </c>
      <c r="W39" s="848" t="s">
        <v>2100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2101</v>
      </c>
      <c r="P40" s="959" t="s">
        <v>745</v>
      </c>
      <c r="Q40" s="959" t="s">
        <v>2101</v>
      </c>
      <c r="R40" s="959" t="s">
        <v>745</v>
      </c>
      <c r="S40" s="959"/>
      <c r="T40" s="845" t="s">
        <v>2102</v>
      </c>
      <c r="U40" s="845" t="s">
        <v>2102</v>
      </c>
      <c r="V40" s="845" t="s">
        <v>2102</v>
      </c>
      <c r="W40" s="845" t="s">
        <v>2102</v>
      </c>
      <c r="X40" s="845"/>
      <c r="Y40" s="1002"/>
      <c r="Z40" s="848" t="s">
        <v>2103</v>
      </c>
      <c r="AA40" s="851" t="s">
        <v>2103</v>
      </c>
      <c r="AB40" s="851" t="s">
        <v>2103</v>
      </c>
      <c r="AC40" s="851" t="s">
        <v>2103</v>
      </c>
      <c r="AD40" s="848"/>
    </row>
    <row customHeight="1" ht="27">
      <c r="A41" s="847"/>
      <c r="B41" s="901">
        <v>24</v>
      </c>
      <c r="C41" s="845" t="s">
        <v>2104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2105</v>
      </c>
      <c r="P41" s="959" t="s">
        <v>2092</v>
      </c>
      <c r="Q41" s="959" t="s">
        <v>2105</v>
      </c>
      <c r="R41" s="959" t="s">
        <v>2092</v>
      </c>
      <c r="S41" s="959"/>
      <c r="T41" s="845" t="s">
        <v>2106</v>
      </c>
      <c r="U41" s="845" t="s">
        <v>2106</v>
      </c>
      <c r="V41" s="845" t="s">
        <v>2106</v>
      </c>
      <c r="W41" s="845" t="s">
        <v>2106</v>
      </c>
      <c r="X41" s="845"/>
      <c r="Y41" s="1002"/>
      <c r="Z41" s="848" t="s">
        <v>2107</v>
      </c>
      <c r="AA41" s="848" t="s">
        <v>2107</v>
      </c>
      <c r="AB41" s="848" t="s">
        <v>2107</v>
      </c>
      <c r="AC41" s="848" t="s">
        <v>2107</v>
      </c>
      <c r="AD41" s="848"/>
    </row>
    <row customHeight="1" ht="27">
      <c r="A42" s="847"/>
      <c r="B42" s="901">
        <v>25</v>
      </c>
      <c r="C42" s="845" t="s">
        <v>2108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2109</v>
      </c>
      <c r="P42" s="959" t="s">
        <v>2095</v>
      </c>
      <c r="Q42" s="959" t="s">
        <v>2109</v>
      </c>
      <c r="R42" s="959" t="s">
        <v>2095</v>
      </c>
      <c r="S42" s="959"/>
      <c r="T42" s="845" t="s">
        <v>2110</v>
      </c>
      <c r="U42" s="845" t="s">
        <v>2110</v>
      </c>
      <c r="V42" s="845" t="s">
        <v>2110</v>
      </c>
      <c r="W42" s="845" t="s">
        <v>2110</v>
      </c>
      <c r="X42" s="845"/>
      <c r="Y42" s="1002"/>
      <c r="Z42" s="848" t="s">
        <v>2111</v>
      </c>
      <c r="AA42" s="848" t="s">
        <v>2111</v>
      </c>
      <c r="AB42" s="848" t="s">
        <v>2111</v>
      </c>
      <c r="AC42" s="848" t="s">
        <v>2111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2112</v>
      </c>
      <c r="P43" s="959" t="s">
        <v>749</v>
      </c>
      <c r="Q43" s="959" t="s">
        <v>2112</v>
      </c>
      <c r="R43" s="959" t="s">
        <v>749</v>
      </c>
      <c r="S43" s="959"/>
      <c r="T43" s="845" t="s">
        <v>2113</v>
      </c>
      <c r="U43" s="845" t="s">
        <v>2113</v>
      </c>
      <c r="V43" s="845" t="s">
        <v>2113</v>
      </c>
      <c r="W43" s="845" t="s">
        <v>2113</v>
      </c>
      <c r="X43" s="845"/>
      <c r="Y43" s="1002"/>
      <c r="Z43" s="848" t="s">
        <v>2114</v>
      </c>
      <c r="AA43" s="848" t="s">
        <v>2114</v>
      </c>
      <c r="AB43" s="848" t="s">
        <v>2114</v>
      </c>
      <c r="AC43" s="848" t="s">
        <v>2114</v>
      </c>
      <c r="AD43" s="848"/>
    </row>
    <row customHeight="1" ht="27">
      <c r="A44" s="847"/>
      <c r="B44" s="901">
        <v>27</v>
      </c>
      <c r="C44" s="845" t="s">
        <v>2115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2116</v>
      </c>
      <c r="P44" s="959" t="s">
        <v>2117</v>
      </c>
      <c r="Q44" s="959" t="s">
        <v>2116</v>
      </c>
      <c r="R44" s="959" t="s">
        <v>2117</v>
      </c>
      <c r="S44" s="959"/>
      <c r="T44" s="845" t="s">
        <v>2106</v>
      </c>
      <c r="U44" s="845" t="s">
        <v>2106</v>
      </c>
      <c r="V44" s="845" t="s">
        <v>2106</v>
      </c>
      <c r="W44" s="845" t="s">
        <v>2106</v>
      </c>
      <c r="X44" s="845"/>
      <c r="Y44" s="1002"/>
      <c r="Z44" s="848" t="s">
        <v>2118</v>
      </c>
      <c r="AA44" s="848" t="s">
        <v>2118</v>
      </c>
      <c r="AB44" s="848" t="s">
        <v>2118</v>
      </c>
      <c r="AC44" s="848" t="s">
        <v>2118</v>
      </c>
      <c r="AD44" s="848"/>
    </row>
    <row customHeight="1" ht="27">
      <c r="A45" s="847"/>
      <c r="B45" s="901">
        <v>28</v>
      </c>
      <c r="C45" s="845" t="s">
        <v>2119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2120</v>
      </c>
      <c r="P45" s="959" t="s">
        <v>2121</v>
      </c>
      <c r="Q45" s="959" t="s">
        <v>2120</v>
      </c>
      <c r="R45" s="959" t="s">
        <v>2121</v>
      </c>
      <c r="S45" s="959"/>
      <c r="T45" s="845" t="s">
        <v>2110</v>
      </c>
      <c r="U45" s="845" t="s">
        <v>2110</v>
      </c>
      <c r="V45" s="845" t="s">
        <v>2110</v>
      </c>
      <c r="W45" s="845" t="s">
        <v>2110</v>
      </c>
      <c r="X45" s="845"/>
      <c r="Y45" s="1002"/>
      <c r="Z45" s="848" t="s">
        <v>2122</v>
      </c>
      <c r="AA45" s="848" t="s">
        <v>2122</v>
      </c>
      <c r="AB45" s="848" t="s">
        <v>2122</v>
      </c>
      <c r="AC45" s="848" t="s">
        <v>2122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2123</v>
      </c>
      <c r="P46" s="959" t="s">
        <v>2101</v>
      </c>
      <c r="Q46" s="959" t="s">
        <v>2123</v>
      </c>
      <c r="R46" s="959" t="s">
        <v>2101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2124</v>
      </c>
      <c r="V46" s="845" t="s">
        <v>2124</v>
      </c>
      <c r="W46" s="845" t="s">
        <v>2124</v>
      </c>
      <c r="X46" s="845"/>
      <c r="Y46" s="1002"/>
      <c r="Z46" s="848" t="s">
        <v>2125</v>
      </c>
      <c r="AA46" s="848" t="s">
        <v>2126</v>
      </c>
      <c r="AB46" s="848" t="s">
        <v>2126</v>
      </c>
      <c r="AC46" s="848" t="s">
        <v>2126</v>
      </c>
      <c r="AD46" s="848"/>
    </row>
    <row customHeight="1" ht="54">
      <c r="A47" s="847"/>
      <c r="B47" s="901">
        <v>30</v>
      </c>
      <c r="C47" s="845" t="s">
        <v>2127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2128</v>
      </c>
      <c r="P47" s="959" t="s">
        <v>2105</v>
      </c>
      <c r="Q47" s="959" t="s">
        <v>2128</v>
      </c>
      <c r="R47" s="959" t="s">
        <v>2105</v>
      </c>
      <c r="S47" s="959"/>
      <c r="T47" s="845" t="s">
        <v>2129</v>
      </c>
      <c r="U47" s="845" t="s">
        <v>2129</v>
      </c>
      <c r="V47" s="845" t="s">
        <v>2129</v>
      </c>
      <c r="W47" s="845" t="s">
        <v>2129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2112</v>
      </c>
      <c r="Q48" s="959" t="s">
        <v>2130</v>
      </c>
      <c r="R48" s="959" t="s">
        <v>2112</v>
      </c>
      <c r="S48" s="959"/>
      <c r="T48" s="845"/>
      <c r="U48" s="845" t="s">
        <v>2131</v>
      </c>
      <c r="V48" s="845" t="s">
        <v>2132</v>
      </c>
      <c r="W48" s="845" t="s">
        <v>2132</v>
      </c>
      <c r="X48" s="845"/>
      <c r="Y48" s="1002"/>
      <c r="Z48" s="848"/>
      <c r="AA48" s="851" t="s">
        <v>2126</v>
      </c>
      <c r="AB48" s="851" t="s">
        <v>2126</v>
      </c>
      <c r="AC48" s="851" t="s">
        <v>2126</v>
      </c>
      <c r="AD48" s="848"/>
    </row>
    <row customHeight="1" ht="54">
      <c r="A49" s="847"/>
      <c r="B49" s="901">
        <v>32</v>
      </c>
      <c r="C49" s="845" t="s">
        <v>2133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2116</v>
      </c>
      <c r="Q49" s="959" t="s">
        <v>2134</v>
      </c>
      <c r="R49" s="959" t="s">
        <v>2116</v>
      </c>
      <c r="S49" s="959"/>
      <c r="T49" s="845"/>
      <c r="U49" s="845" t="s">
        <v>2129</v>
      </c>
      <c r="V49" s="845" t="s">
        <v>2129</v>
      </c>
      <c r="W49" s="845" t="s">
        <v>2129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2130</v>
      </c>
      <c r="P50" s="959" t="s">
        <v>2123</v>
      </c>
      <c r="Q50" s="959" t="s">
        <v>2135</v>
      </c>
      <c r="R50" s="959" t="s">
        <v>2123</v>
      </c>
      <c r="S50" s="959"/>
      <c r="T50" s="845" t="s">
        <v>2136</v>
      </c>
      <c r="U50" s="845" t="s">
        <v>2137</v>
      </c>
      <c r="V50" s="845" t="s">
        <v>2138</v>
      </c>
      <c r="W50" s="845" t="s">
        <v>2139</v>
      </c>
      <c r="X50" s="845"/>
      <c r="Y50" s="1002"/>
      <c r="Z50" s="848" t="s">
        <v>2140</v>
      </c>
      <c r="AA50" s="851" t="s">
        <v>2141</v>
      </c>
      <c r="AB50" s="851" t="s">
        <v>2141</v>
      </c>
      <c r="AC50" s="851" t="s">
        <v>2141</v>
      </c>
      <c r="AD50" s="848"/>
    </row>
    <row customHeight="1" ht="27">
      <c r="A51" s="847"/>
      <c r="B51" s="901">
        <v>34</v>
      </c>
      <c r="C51" s="845" t="s">
        <v>2142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2143</v>
      </c>
      <c r="U51" s="845"/>
      <c r="V51" s="845"/>
      <c r="W51" s="845"/>
      <c r="X51" s="845"/>
      <c r="Y51" s="1002"/>
      <c r="Z51" s="848"/>
      <c r="AA51" s="851"/>
      <c r="AB51" s="851"/>
      <c r="AC51" s="851"/>
      <c r="AD51" s="848"/>
    </row>
    <row customHeight="1" ht="36">
      <c r="A52" s="847"/>
      <c r="B52" s="901">
        <v>35</v>
      </c>
      <c r="C52" s="845" t="s">
        <v>2036</v>
      </c>
      <c r="D52" s="969" t="s">
        <v>2036</v>
      </c>
      <c r="E52" s="845" t="s">
        <v>2036</v>
      </c>
      <c r="F52" s="845" t="s">
        <v>2036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2144</v>
      </c>
      <c r="U52" s="845" t="s">
        <v>2145</v>
      </c>
      <c r="V52" s="845" t="s">
        <v>2146</v>
      </c>
      <c r="W52" s="845" t="s">
        <v>2147</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328</v>
      </c>
      <c r="Q53" s="959" t="s">
        <v>328</v>
      </c>
      <c r="R53" s="959" t="s">
        <v>328</v>
      </c>
      <c r="S53" s="959"/>
      <c r="T53" s="845" t="s">
        <v>2148</v>
      </c>
      <c r="U53" s="845" t="s">
        <v>2148</v>
      </c>
      <c r="V53" s="845" t="s">
        <v>2148</v>
      </c>
      <c r="W53" s="845" t="s">
        <v>2148</v>
      </c>
      <c r="X53" s="845"/>
      <c r="Y53" s="1002"/>
      <c r="Z53" s="848"/>
      <c r="AA53" s="851"/>
      <c r="AB53" s="848"/>
      <c r="AC53" s="848"/>
      <c r="AD53" s="848"/>
    </row>
    <row customHeight="1" ht="18">
      <c r="A54" s="847"/>
      <c r="B54" s="901">
        <v>37</v>
      </c>
      <c r="C54" s="845" t="s">
        <v>2042</v>
      </c>
      <c r="D54" s="969" t="s">
        <v>2042</v>
      </c>
      <c r="E54" s="845" t="s">
        <v>2042</v>
      </c>
      <c r="F54" s="845" t="s">
        <v>2042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2149</v>
      </c>
      <c r="V55" s="845" t="s">
        <v>2149</v>
      </c>
      <c r="W55" s="845" t="s">
        <v>2149</v>
      </c>
      <c r="X55" s="845"/>
      <c r="Y55" s="1002"/>
      <c r="Z55" s="848" t="s">
        <v>2150</v>
      </c>
      <c r="AA55" s="848" t="s">
        <v>2150</v>
      </c>
      <c r="AB55" s="848" t="s">
        <v>2150</v>
      </c>
      <c r="AC55" s="848" t="s">
        <v>2150</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2151</v>
      </c>
      <c r="V56" s="845" t="s">
        <v>2151</v>
      </c>
      <c r="W56" s="845" t="s">
        <v>2151</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2152</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2153</v>
      </c>
      <c r="V57" s="845" t="s">
        <v>2153</v>
      </c>
      <c r="W57" s="845" t="s">
        <v>2153</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2154</v>
      </c>
      <c r="V58" s="845" t="s">
        <v>2154</v>
      </c>
      <c r="W58" s="845" t="s">
        <v>2154</v>
      </c>
      <c r="X58" s="845"/>
      <c r="Y58" s="1002"/>
      <c r="Z58" s="848"/>
      <c r="AA58" s="851"/>
      <c r="AB58" s="848"/>
      <c r="AC58" s="848"/>
      <c r="AD58" s="848"/>
    </row>
    <row customHeight="1" ht="36">
      <c r="A59" s="847"/>
      <c r="B59" s="901">
        <v>42</v>
      </c>
      <c r="C59" s="845">
        <v>3</v>
      </c>
      <c r="D59" s="969" t="s">
        <v>2142</v>
      </c>
      <c r="E59" s="845" t="s">
        <v>2142</v>
      </c>
      <c r="F59" s="845" t="s">
        <v>2142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2155</v>
      </c>
      <c r="V59" s="845" t="s">
        <v>2156</v>
      </c>
      <c r="W59" s="845" t="s">
        <v>2157</v>
      </c>
      <c r="X59" s="845"/>
      <c r="Y59" s="1002"/>
      <c r="Z59" s="848"/>
      <c r="AA59" s="851"/>
      <c r="AB59" s="848"/>
      <c r="AC59" s="848"/>
      <c r="AD59" s="848"/>
    </row>
    <row customHeight="1" ht="81">
      <c r="A60" s="847"/>
      <c r="B60" s="901">
        <v>43</v>
      </c>
      <c r="C60" s="845" t="s">
        <v>2158</v>
      </c>
      <c r="D60" s="969" t="s">
        <v>2158</v>
      </c>
      <c r="E60" s="845" t="s">
        <v>2158</v>
      </c>
      <c r="F60" s="845" t="s">
        <v>2158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632</v>
      </c>
      <c r="U60" s="845" t="s">
        <v>632</v>
      </c>
      <c r="V60" s="845" t="s">
        <v>632</v>
      </c>
      <c r="W60" s="845" t="s">
        <v>632</v>
      </c>
      <c r="X60" s="845"/>
      <c r="Y60" s="1002"/>
      <c r="Z60" s="848" t="s">
        <v>2159</v>
      </c>
      <c r="AA60" s="851" t="s">
        <v>2160</v>
      </c>
      <c r="AB60" s="848" t="s">
        <v>2161</v>
      </c>
      <c r="AC60" s="848" t="s">
        <v>2160</v>
      </c>
      <c r="AD60" s="848"/>
    </row>
    <row customHeight="1" ht="9">
      <c r="A61" s="847"/>
      <c r="B61" s="901">
        <v>44</v>
      </c>
      <c r="C61" s="845"/>
      <c r="D61" s="969" t="s">
        <v>2162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2163</v>
      </c>
      <c r="V61" s="845"/>
      <c r="W61" s="845"/>
      <c r="X61" s="845"/>
      <c r="Y61" s="1002"/>
      <c r="Z61" s="848"/>
      <c r="AA61" s="851"/>
      <c r="AB61" s="848"/>
      <c r="AC61" s="848"/>
      <c r="AD61" s="848"/>
    </row>
    <row customHeight="1" ht="9">
      <c r="A62" s="847"/>
      <c r="B62" s="901">
        <v>45</v>
      </c>
      <c r="C62" s="845"/>
      <c r="D62" s="969" t="s">
        <v>2164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2165</v>
      </c>
      <c r="V62" s="845"/>
      <c r="W62" s="845"/>
      <c r="X62" s="845"/>
      <c r="Y62" s="1002"/>
      <c r="Z62" s="848"/>
      <c r="AA62" s="851"/>
      <c r="AB62" s="848"/>
      <c r="AC62" s="848"/>
      <c r="AD62" s="848"/>
    </row>
    <row customHeight="1" ht="18">
      <c r="A63" s="847"/>
      <c r="B63" s="901">
        <v>46</v>
      </c>
      <c r="C63" s="845"/>
      <c r="D63" s="969" t="s">
        <v>2166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2167</v>
      </c>
      <c r="V63" s="845"/>
      <c r="W63" s="845"/>
      <c r="X63" s="845"/>
      <c r="Y63" s="1002"/>
      <c r="Z63" s="848"/>
      <c r="AA63" s="851"/>
      <c r="AB63" s="848"/>
      <c r="AC63" s="848"/>
      <c r="AD63" s="848"/>
    </row>
    <row customHeight="1" ht="18">
      <c r="A64" s="847"/>
      <c r="B64" s="901">
        <v>47</v>
      </c>
      <c r="C64" s="845"/>
      <c r="D64" s="969" t="s">
        <v>2168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2169</v>
      </c>
      <c r="V64" s="845"/>
      <c r="W64" s="845"/>
      <c r="X64" s="845"/>
      <c r="Y64" s="1002"/>
      <c r="Z64" s="848"/>
      <c r="AA64" s="851" t="s">
        <v>2170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2083</v>
      </c>
      <c r="Q65" s="959"/>
      <c r="R65" s="959"/>
      <c r="S65" s="959"/>
      <c r="T65" s="845"/>
      <c r="U65" s="845" t="s">
        <v>2171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2087</v>
      </c>
      <c r="Q66" s="959"/>
      <c r="R66" s="959"/>
      <c r="S66" s="959"/>
      <c r="T66" s="845"/>
      <c r="U66" s="845" t="s">
        <v>2172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2173</v>
      </c>
      <c r="Q67" s="959"/>
      <c r="R67" s="959"/>
      <c r="S67" s="959"/>
      <c r="T67" s="845"/>
      <c r="U67" s="845" t="s">
        <v>2174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2175</v>
      </c>
      <c r="Q68" s="959"/>
      <c r="R68" s="959"/>
      <c r="S68" s="959"/>
      <c r="T68" s="845"/>
      <c r="U68" s="845" t="s">
        <v>2176</v>
      </c>
      <c r="V68" s="845"/>
      <c r="W68" s="845"/>
      <c r="X68" s="845"/>
      <c r="Y68" s="1002"/>
      <c r="Z68" s="848"/>
      <c r="AA68" s="851"/>
      <c r="AB68" s="848"/>
      <c r="AC68" s="848"/>
      <c r="AD68" s="848"/>
    </row>
    <row customHeight="1" ht="9">
      <c r="A69" s="847"/>
      <c r="B69" s="901">
        <v>52</v>
      </c>
      <c r="C69" s="845"/>
      <c r="D69" s="969" t="s">
        <v>2177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2178</v>
      </c>
      <c r="V69" s="845"/>
      <c r="W69" s="845"/>
      <c r="X69" s="845"/>
      <c r="Y69" s="1002"/>
      <c r="Z69" s="848"/>
      <c r="AA69" s="851"/>
      <c r="AB69" s="848"/>
      <c r="AC69" s="848"/>
      <c r="AD69" s="848"/>
    </row>
    <row customHeight="1" ht="27">
      <c r="A70" s="847"/>
      <c r="B70" s="901">
        <v>53</v>
      </c>
      <c r="C70" s="845"/>
      <c r="D70" s="969"/>
      <c r="E70" s="845" t="s">
        <v>2162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2179</v>
      </c>
      <c r="W70" s="845"/>
      <c r="X70" s="845"/>
      <c r="Y70" s="1002"/>
      <c r="Z70" s="848"/>
      <c r="AA70" s="851"/>
      <c r="AB70" s="848"/>
      <c r="AC70" s="848"/>
      <c r="AD70" s="848"/>
    </row>
    <row customHeight="1" ht="36">
      <c r="A71" s="847"/>
      <c r="B71" s="901">
        <v>54</v>
      </c>
      <c r="C71" s="845"/>
      <c r="D71" s="969"/>
      <c r="E71" s="845" t="s">
        <v>2164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2180</v>
      </c>
      <c r="W71" s="845"/>
      <c r="X71" s="845"/>
      <c r="Y71" s="1002"/>
      <c r="Z71" s="848"/>
      <c r="AA71" s="851"/>
      <c r="AB71" s="848"/>
      <c r="AC71" s="848"/>
      <c r="AD71" s="848"/>
    </row>
    <row customHeight="1" ht="27">
      <c r="A72" s="847"/>
      <c r="B72" s="901">
        <v>55</v>
      </c>
      <c r="C72" s="845"/>
      <c r="D72" s="969"/>
      <c r="E72" s="845" t="s">
        <v>2166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2181</v>
      </c>
      <c r="W72" s="845"/>
      <c r="X72" s="845"/>
      <c r="Y72" s="1002"/>
      <c r="Z72" s="848"/>
      <c r="AA72" s="851"/>
      <c r="AB72" s="848"/>
      <c r="AC72" s="848"/>
      <c r="AD72" s="848"/>
    </row>
    <row customHeight="1" ht="36">
      <c r="A73" s="847"/>
      <c r="B73" s="901">
        <v>56</v>
      </c>
      <c r="C73" s="845"/>
      <c r="D73" s="969"/>
      <c r="E73" s="845" t="s">
        <v>2168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2182</v>
      </c>
      <c r="W73" s="845"/>
      <c r="X73" s="845"/>
      <c r="Y73" s="1002"/>
      <c r="Z73" s="848"/>
      <c r="AA73" s="851"/>
      <c r="AB73" s="848"/>
      <c r="AC73" s="848"/>
      <c r="AD73" s="848"/>
    </row>
    <row customHeight="1" ht="18">
      <c r="A74" s="847"/>
      <c r="B74" s="901">
        <v>57</v>
      </c>
      <c r="C74" s="845"/>
      <c r="D74" s="969"/>
      <c r="E74" s="845" t="s">
        <v>2177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2183</v>
      </c>
      <c r="W74" s="845"/>
      <c r="X74" s="845"/>
      <c r="Y74" s="1002"/>
      <c r="Z74" s="848"/>
      <c r="AA74" s="851"/>
      <c r="AB74" s="848"/>
      <c r="AC74" s="848"/>
      <c r="AD74" s="848"/>
    </row>
    <row customHeight="1" ht="18">
      <c r="A75" s="847"/>
      <c r="B75" s="901">
        <v>58</v>
      </c>
      <c r="C75" s="845"/>
      <c r="D75" s="969"/>
      <c r="E75" s="845"/>
      <c r="F75" s="845" t="s">
        <v>2162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2184</v>
      </c>
      <c r="X75" s="845"/>
      <c r="Y75" s="1002"/>
      <c r="Z75" s="848"/>
      <c r="AA75" s="851"/>
      <c r="AB75" s="848"/>
      <c r="AC75" s="848"/>
      <c r="AD75" s="848"/>
    </row>
    <row customHeight="1" ht="36">
      <c r="A76" s="847"/>
      <c r="B76" s="901">
        <v>59</v>
      </c>
      <c r="C76" s="845"/>
      <c r="D76" s="969"/>
      <c r="E76" s="845"/>
      <c r="F76" s="845" t="s">
        <v>2164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2185</v>
      </c>
      <c r="X76" s="845"/>
      <c r="Y76" s="1002"/>
      <c r="Z76" s="848"/>
      <c r="AA76" s="851"/>
      <c r="AB76" s="848"/>
      <c r="AC76" s="848"/>
      <c r="AD76" s="848"/>
    </row>
    <row customHeight="1" ht="18">
      <c r="A77" s="847"/>
      <c r="B77" s="901">
        <v>60</v>
      </c>
      <c r="C77" s="845"/>
      <c r="D77" s="969"/>
      <c r="E77" s="845"/>
      <c r="F77" s="845" t="s">
        <v>2166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2186</v>
      </c>
      <c r="X77" s="845"/>
      <c r="Y77" s="1002"/>
      <c r="Z77" s="848"/>
      <c r="AA77" s="851"/>
      <c r="AB77" s="848"/>
      <c r="AC77" s="848"/>
      <c r="AD77" s="848"/>
    </row>
    <row customHeight="1" ht="72">
      <c r="A78" s="847"/>
      <c r="B78" s="901">
        <v>61</v>
      </c>
      <c r="C78" s="845" t="s">
        <v>2162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637</v>
      </c>
      <c r="U78" s="845"/>
      <c r="V78" s="845"/>
      <c r="W78" s="845"/>
      <c r="X78" s="845"/>
      <c r="Y78" s="1002"/>
      <c r="Z78" s="848" t="s">
        <v>2187</v>
      </c>
      <c r="AA78" s="851"/>
      <c r="AB78" s="848"/>
      <c r="AC78" s="848"/>
      <c r="AD78" s="848"/>
    </row>
    <row customHeight="1" ht="36">
      <c r="A79" s="847"/>
      <c r="B79" s="901">
        <v>62</v>
      </c>
      <c r="C79" s="845" t="s">
        <v>2164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2188</v>
      </c>
      <c r="U79" s="845"/>
      <c r="V79" s="845"/>
      <c r="W79" s="845"/>
      <c r="X79" s="845"/>
      <c r="Y79" s="1002"/>
      <c r="Z79" s="848" t="s">
        <v>2189</v>
      </c>
      <c r="AA79" s="851"/>
      <c r="AB79" s="848"/>
      <c r="AC79" s="848"/>
      <c r="AD79" s="848"/>
    </row>
    <row customHeight="1" ht="45">
      <c r="A80" s="847"/>
      <c r="B80" s="901">
        <v>63</v>
      </c>
      <c r="C80" s="845" t="s">
        <v>2166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2190</v>
      </c>
      <c r="U80" s="845"/>
      <c r="V80" s="845"/>
      <c r="W80" s="845"/>
      <c r="X80" s="845"/>
      <c r="Y80" s="1002"/>
      <c r="Z80" s="848" t="s">
        <v>2191</v>
      </c>
      <c r="AA80" s="851"/>
      <c r="AB80" s="848"/>
      <c r="AC80" s="848"/>
      <c r="AD80" s="848"/>
    </row>
    <row customHeight="1" ht="36">
      <c r="A81" s="847"/>
      <c r="B81" s="901">
        <v>64</v>
      </c>
      <c r="C81" s="845" t="s">
        <v>2168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2074</v>
      </c>
      <c r="P81" s="959"/>
      <c r="Q81" s="959"/>
      <c r="R81" s="959"/>
      <c r="S81" s="959"/>
      <c r="T81" s="845" t="s">
        <v>2192</v>
      </c>
      <c r="U81" s="845"/>
      <c r="V81" s="845"/>
      <c r="W81" s="845"/>
      <c r="X81" s="845"/>
      <c r="Y81" s="1002"/>
      <c r="Z81" s="848" t="s">
        <v>2193</v>
      </c>
      <c r="AA81" s="851"/>
      <c r="AB81" s="848"/>
      <c r="AC81" s="848"/>
      <c r="AD81" s="848"/>
    </row>
    <row customHeight="1" ht="90">
      <c r="A82" s="847"/>
      <c r="B82" s="901">
        <v>65</v>
      </c>
      <c r="C82" s="845" t="s">
        <v>2177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2194</v>
      </c>
      <c r="U82" s="845"/>
      <c r="V82" s="845"/>
      <c r="W82" s="845"/>
      <c r="X82" s="845"/>
      <c r="Y82" s="1002"/>
      <c r="Z82" s="848" t="s">
        <v>2195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2083</v>
      </c>
      <c r="P83" s="959"/>
      <c r="Q83" s="959"/>
      <c r="R83" s="959"/>
      <c r="S83" s="959"/>
      <c r="T83" s="845" t="s">
        <v>2196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2197</v>
      </c>
      <c r="P84" s="959"/>
      <c r="Q84" s="959"/>
      <c r="R84" s="959"/>
      <c r="S84" s="959"/>
      <c r="T84" s="845" t="s">
        <v>2198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2087</v>
      </c>
      <c r="P85" s="959"/>
      <c r="Q85" s="959"/>
      <c r="R85" s="959"/>
      <c r="S85" s="959"/>
      <c r="T85" s="845" t="s">
        <v>2199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2200</v>
      </c>
      <c r="P86" s="959"/>
      <c r="Q86" s="959"/>
      <c r="R86" s="959"/>
      <c r="S86" s="959"/>
      <c r="T86" s="845" t="s">
        <v>2201</v>
      </c>
      <c r="U86" s="845"/>
      <c r="V86" s="845"/>
      <c r="W86" s="845"/>
      <c r="X86" s="845"/>
      <c r="Y86" s="1002"/>
      <c r="Z86" s="848"/>
      <c r="AA86" s="851"/>
      <c r="AB86" s="848"/>
      <c r="AC86" s="848"/>
      <c r="AD86" s="848"/>
    </row>
    <row customHeight="1" ht="36">
      <c r="A87" s="847"/>
      <c r="B87" s="901">
        <v>70</v>
      </c>
      <c r="C87" s="845" t="s">
        <v>2202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2203</v>
      </c>
      <c r="U87" s="845"/>
      <c r="V87" s="845"/>
      <c r="W87" s="845"/>
      <c r="X87" s="845"/>
      <c r="Y87" s="1002"/>
      <c r="Z87" s="848"/>
      <c r="AA87" s="851"/>
      <c r="AB87" s="848"/>
      <c r="AC87" s="848"/>
      <c r="AD87" s="848"/>
    </row>
    <row customHeight="1" ht="18">
      <c r="A88" s="847"/>
      <c r="B88" s="901">
        <v>71</v>
      </c>
      <c r="C88" s="845" t="s">
        <v>2204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669</v>
      </c>
      <c r="U88" s="845"/>
      <c r="V88" s="845"/>
      <c r="W88" s="845"/>
      <c r="X88" s="845"/>
      <c r="Y88" s="1002"/>
      <c r="Z88" s="848"/>
      <c r="AA88" s="851"/>
      <c r="AB88" s="848"/>
      <c r="AC88" s="848"/>
      <c r="AD88" s="848"/>
    </row>
    <row customHeight="1" ht="18">
      <c r="A89" s="847"/>
      <c r="B89" s="901">
        <v>72</v>
      </c>
      <c r="C89" s="845" t="s">
        <v>2205</v>
      </c>
      <c r="D89" s="969" t="s">
        <v>2202</v>
      </c>
      <c r="E89" s="845" t="s">
        <v>2202</v>
      </c>
      <c r="F89" s="845" t="s">
        <v>2168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677</v>
      </c>
      <c r="U89" s="845" t="s">
        <v>677</v>
      </c>
      <c r="V89" s="845" t="s">
        <v>677</v>
      </c>
      <c r="W89" s="845" t="s">
        <v>677</v>
      </c>
      <c r="X89" s="845"/>
      <c r="Y89" s="1002"/>
      <c r="Z89" s="848"/>
      <c r="AA89" s="851"/>
      <c r="AB89" s="848"/>
      <c r="AC89" s="848"/>
      <c r="AD89" s="848"/>
    </row>
    <row customHeight="1" ht="27">
      <c r="A90" s="847"/>
      <c r="B90" s="901">
        <v>73</v>
      </c>
      <c r="C90" s="845" t="s">
        <v>2206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2204</v>
      </c>
      <c r="E91" s="845" t="s">
        <v>2204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2207</v>
      </c>
      <c r="V91" s="845" t="s">
        <v>2207</v>
      </c>
      <c r="W91" s="845"/>
      <c r="X91" s="845"/>
      <c r="Y91" s="1002"/>
      <c r="Z91" s="848"/>
      <c r="AA91" s="851"/>
      <c r="AB91" s="848"/>
      <c r="AC91" s="848"/>
      <c r="AD91" s="848"/>
    </row>
    <row customHeight="1" ht="27">
      <c r="A92" s="847"/>
      <c r="B92" s="901">
        <v>75</v>
      </c>
      <c r="C92" s="845"/>
      <c r="D92" s="969" t="s">
        <v>2205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2208</v>
      </c>
      <c r="V92" s="845"/>
      <c r="W92" s="845"/>
      <c r="X92" s="845"/>
      <c r="Y92" s="1002"/>
      <c r="Z92" s="848"/>
      <c r="AA92" s="851" t="s">
        <v>2209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2115</v>
      </c>
      <c r="Q93" s="959"/>
      <c r="R93" s="959"/>
      <c r="S93" s="959"/>
      <c r="T93" s="845"/>
      <c r="U93" s="845" t="s">
        <v>2210</v>
      </c>
      <c r="V93" s="845"/>
      <c r="W93" s="845"/>
      <c r="X93" s="845"/>
      <c r="Y93" s="1002"/>
      <c r="Z93" s="848"/>
      <c r="AA93" s="851" t="s">
        <v>2211</v>
      </c>
      <c r="AB93" s="848"/>
      <c r="AC93" s="848"/>
      <c r="AD93" s="848"/>
    </row>
    <row customHeight="1" ht="45">
      <c r="A94" s="847"/>
      <c r="B94" s="901">
        <v>77</v>
      </c>
      <c r="C94" s="845"/>
      <c r="D94" s="969" t="s">
        <v>2206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1471</v>
      </c>
      <c r="Q94" s="959"/>
      <c r="R94" s="959"/>
      <c r="S94" s="959"/>
      <c r="T94" s="845"/>
      <c r="U94" s="845" t="s">
        <v>2212</v>
      </c>
      <c r="V94" s="845"/>
      <c r="W94" s="845"/>
      <c r="X94" s="845"/>
      <c r="Y94" s="1002"/>
      <c r="Z94" s="848"/>
      <c r="AA94" s="851" t="s">
        <v>2213</v>
      </c>
      <c r="AB94" s="848"/>
      <c r="AC94" s="848"/>
      <c r="AD94" s="848"/>
    </row>
    <row customHeight="1" ht="99">
      <c r="A95" s="847"/>
      <c r="B95" s="901">
        <v>78</v>
      </c>
      <c r="C95" s="845" t="s">
        <v>2214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1471</v>
      </c>
      <c r="P95" s="959"/>
      <c r="Q95" s="959"/>
      <c r="R95" s="959"/>
      <c r="S95" s="959"/>
      <c r="T95" s="845" t="s">
        <v>2215</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1477</v>
      </c>
      <c r="P96" s="959"/>
      <c r="Q96" s="959"/>
      <c r="R96" s="959"/>
      <c r="S96" s="959"/>
      <c r="T96" s="845" t="s">
        <v>2216</v>
      </c>
      <c r="U96" s="845"/>
      <c r="V96" s="845"/>
      <c r="W96" s="845"/>
      <c r="X96" s="845"/>
      <c r="Y96" s="1002"/>
      <c r="Z96" s="848" t="s">
        <v>2217</v>
      </c>
      <c r="AA96" s="851"/>
      <c r="AB96" s="848"/>
      <c r="AC96" s="848"/>
      <c r="AD96" s="848"/>
    </row>
    <row customHeight="1" ht="63">
      <c r="A97" s="847"/>
      <c r="B97" s="901">
        <v>80</v>
      </c>
      <c r="C97" s="845" t="s">
        <v>2218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1489</v>
      </c>
      <c r="P97" s="959"/>
      <c r="Q97" s="959"/>
      <c r="R97" s="959"/>
      <c r="S97" s="959"/>
      <c r="T97" s="845" t="s">
        <v>2219</v>
      </c>
      <c r="U97" s="845"/>
      <c r="V97" s="845"/>
      <c r="W97" s="845"/>
      <c r="X97" s="845"/>
      <c r="Y97" s="1002"/>
      <c r="Z97" s="848" t="s">
        <v>2220</v>
      </c>
      <c r="AA97" s="851"/>
      <c r="AB97" s="848"/>
      <c r="AC97" s="848"/>
      <c r="AD97" s="848"/>
    </row>
    <row customHeight="1" ht="63">
      <c r="A98" s="847"/>
      <c r="B98" s="901">
        <v>81</v>
      </c>
      <c r="C98" s="845" t="s">
        <v>2221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1503</v>
      </c>
      <c r="P98" s="959"/>
      <c r="Q98" s="959"/>
      <c r="R98" s="959"/>
      <c r="S98" s="959"/>
      <c r="T98" s="845" t="s">
        <v>2222</v>
      </c>
      <c r="U98" s="845"/>
      <c r="V98" s="845"/>
      <c r="W98" s="845"/>
      <c r="X98" s="845"/>
      <c r="Y98" s="1002"/>
      <c r="Z98" s="848" t="s">
        <v>2220</v>
      </c>
      <c r="AA98" s="851"/>
      <c r="AB98" s="848"/>
      <c r="AC98" s="848"/>
      <c r="AD98" s="848"/>
    </row>
    <row customHeight="1" ht="90">
      <c r="A99" s="847"/>
      <c r="B99" s="901">
        <v>82</v>
      </c>
      <c r="C99" s="845" t="s">
        <v>2223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1515</v>
      </c>
      <c r="P99" s="959"/>
      <c r="Q99" s="959"/>
      <c r="R99" s="959"/>
      <c r="S99" s="959"/>
      <c r="T99" s="845" t="s">
        <v>2224</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2225</v>
      </c>
      <c r="P100" s="959"/>
      <c r="Q100" s="959"/>
      <c r="R100" s="959"/>
      <c r="S100" s="959"/>
      <c r="T100" s="845" t="s">
        <v>2226</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2227</v>
      </c>
      <c r="P101" s="959"/>
      <c r="Q101" s="959"/>
      <c r="R101" s="959"/>
      <c r="S101" s="959"/>
      <c r="T101" s="845" t="s">
        <v>2228</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2229</v>
      </c>
      <c r="D148" s="845" t="s">
        <v>1571</v>
      </c>
      <c r="E148" s="845" t="s">
        <v>1670</v>
      </c>
      <c r="F148" s="845" t="s">
        <v>2230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739E3-0938-3E58-96D8-0C03CFFA11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2233</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"Кольский")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45805.436273148145</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04/10-11/10/КТ</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429</v>
      </c>
      <c r="N15" s="303"/>
      <c r="O15" s="2276" t="s">
        <v>2234</v>
      </c>
      <c r="P15" s="2277"/>
      <c r="Q15" s="2277"/>
      <c r="R15" s="2277"/>
      <c r="S15" s="2277"/>
      <c r="T15" s="2277"/>
      <c r="U15" s="2278"/>
      <c r="V15" s="2279" t="s">
        <v>431</v>
      </c>
      <c r="W15" s="2282" t="s">
        <v>1148</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2236</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2237</v>
      </c>
      <c r="N35" s="2287"/>
      <c r="O35" s="2287"/>
      <c r="P35" s="2287"/>
      <c r="Q35" s="2287"/>
      <c r="R35" s="2287"/>
      <c r="S35" s="2287"/>
      <c r="T35" s="2287"/>
      <c r="U35" s="2287"/>
      <c r="V35" s="2287"/>
      <c r="W35" s="2287"/>
      <c r="X35" s="2287"/>
      <c r="AD35" s="1157">
        <v>27</v>
      </c>
    </row>
    <row customHeight="1" ht="109.19999999999999">
      <c r="H36" s="539"/>
      <c r="I36" s="1305"/>
      <c r="M36" s="2287" t="s">
        <v>2238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00BBA-2C4E-CD38-B604-E7133243E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E0AF8-EC28-36F8-64F5-A067A220A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299A6-7748-CB38-563F-4FD0F23BF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2DE8-6754-5042-1F4C-9EC5C6990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2EA4F-4773-A478-AD08-4F93EBF67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6C18-6918-D768-8917-FF393E7F4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3898-D3D8-D67D-DEBE-02A81955F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5C88-6448-CBC8-12D8-3D1EAEDD55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E26C8-31A9-C068-987D-52B1BF647AC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2239</v>
      </c>
      <c r="B1" s="2618" t="s">
        <v>2240</v>
      </c>
      <c r="C1" s="2619" t="s">
        <v>2241</v>
      </c>
      <c r="D1" s="2620"/>
      <c r="E1" s="838" t="s">
        <v>2242</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2006</v>
      </c>
      <c r="D5" s="2627" t="s">
        <v>2243</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BB536-3F18-8275-AA68-2B62A0950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9798-7401-FAF8-5108-3DAE4332E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A6DA-41D3-7A18-33D2-8EE61F47387F}"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2244</v>
      </c>
      <c r="B1" s="70" t="s">
        <v>2245</v>
      </c>
      <c r="C1" s="70" t="s">
        <v>2246</v>
      </c>
      <c r="D1" s="70" t="s">
        <v>2247</v>
      </c>
      <c r="E1" s="70" t="s">
        <v>2248</v>
      </c>
      <c r="F1" s="70" t="s">
        <v>2249</v>
      </c>
      <c r="G1" s="70" t="s">
        <v>2250</v>
      </c>
      <c r="H1" s="70" t="s">
        <v>2251</v>
      </c>
      <c r="I1" s="70" t="s">
        <v>2252</v>
      </c>
    </row>
    <row customHeight="1" ht="11.25">
      <c r="A2" s="1852" t="s">
        <v>2253</v>
      </c>
      <c r="B2" s="1852" t="s">
        <v>16</v>
      </c>
      <c r="C2" s="1852" t="s">
        <v>2254</v>
      </c>
      <c r="D2" s="1852" t="s">
        <v>2255</v>
      </c>
      <c r="E2" s="1852" t="s">
        <v>2256</v>
      </c>
      <c r="F2" s="1852" t="s">
        <v>2257</v>
      </c>
      <c r="G2" s="1852" t="s">
        <v>2258</v>
      </c>
      <c r="H2" s="1852" t="s">
        <v>28</v>
      </c>
      <c r="I2" s="1852" t="s">
        <v>811</v>
      </c>
    </row>
    <row customHeight="1" ht="11.25">
      <c r="A3" s="1852" t="s">
        <v>2253</v>
      </c>
      <c r="B3" s="1852" t="s">
        <v>16</v>
      </c>
      <c r="C3" s="1852" t="s">
        <v>2259</v>
      </c>
      <c r="D3" s="1852" t="s">
        <v>2255</v>
      </c>
      <c r="E3" s="1852" t="s">
        <v>2256</v>
      </c>
      <c r="F3" s="1852" t="s">
        <v>2260</v>
      </c>
      <c r="G3" s="1852" t="s">
        <v>2261</v>
      </c>
      <c r="H3" s="1852" t="s">
        <v>28</v>
      </c>
      <c r="I3" s="1852" t="s">
        <v>811</v>
      </c>
    </row>
    <row customHeight="1" ht="11.25">
      <c r="A4" s="1852" t="s">
        <v>2253</v>
      </c>
      <c r="B4" s="1852" t="s">
        <v>16</v>
      </c>
      <c r="C4" s="1852" t="s">
        <v>2262</v>
      </c>
      <c r="D4" s="1852" t="s">
        <v>2263</v>
      </c>
      <c r="E4" s="1852" t="s">
        <v>2264</v>
      </c>
      <c r="F4" s="1852" t="s">
        <v>2265</v>
      </c>
      <c r="G4" s="1852" t="s">
        <v>28</v>
      </c>
      <c r="H4" s="1852" t="s">
        <v>28</v>
      </c>
      <c r="I4" s="1852" t="s">
        <v>811</v>
      </c>
    </row>
    <row customHeight="1" ht="11.25">
      <c r="A5" s="1852" t="s">
        <v>2253</v>
      </c>
      <c r="B5" s="1852" t="s">
        <v>16</v>
      </c>
      <c r="C5" s="1852" t="s">
        <v>2266</v>
      </c>
      <c r="D5" s="1852" t="s">
        <v>2267</v>
      </c>
      <c r="E5" s="1852" t="s">
        <v>2268</v>
      </c>
      <c r="F5" s="1852" t="s">
        <v>2269</v>
      </c>
      <c r="G5" s="1852" t="s">
        <v>2270</v>
      </c>
      <c r="H5" s="1852" t="s">
        <v>28</v>
      </c>
      <c r="I5" s="1852" t="s">
        <v>811</v>
      </c>
    </row>
    <row customHeight="1" ht="11.25">
      <c r="A6" s="1852" t="s">
        <v>2253</v>
      </c>
      <c r="B6" s="1852" t="s">
        <v>16</v>
      </c>
      <c r="C6" s="1852" t="s">
        <v>2271</v>
      </c>
      <c r="D6" s="1852" t="s">
        <v>2272</v>
      </c>
      <c r="E6" s="1852" t="s">
        <v>2273</v>
      </c>
      <c r="F6" s="1852" t="s">
        <v>2274</v>
      </c>
      <c r="G6" s="1852" t="s">
        <v>28</v>
      </c>
      <c r="H6" s="1852" t="s">
        <v>28</v>
      </c>
      <c r="I6" s="1852" t="s">
        <v>811</v>
      </c>
    </row>
    <row customHeight="1" ht="11.25">
      <c r="A7" s="1852" t="s">
        <v>2253</v>
      </c>
      <c r="B7" s="1852" t="s">
        <v>16</v>
      </c>
      <c r="C7" s="1852" t="s">
        <v>2275</v>
      </c>
      <c r="D7" s="1852" t="s">
        <v>2276</v>
      </c>
      <c r="E7" s="1852" t="s">
        <v>2277</v>
      </c>
      <c r="F7" s="1852" t="s">
        <v>2278</v>
      </c>
      <c r="G7" s="1852" t="s">
        <v>2279</v>
      </c>
      <c r="H7" s="1852" t="s">
        <v>28</v>
      </c>
      <c r="I7" s="1852" t="s">
        <v>811</v>
      </c>
    </row>
    <row customHeight="1" ht="11.25">
      <c r="A8" s="1852" t="s">
        <v>2253</v>
      </c>
      <c r="B8" s="1852" t="s">
        <v>16</v>
      </c>
      <c r="C8" s="1852" t="s">
        <v>2280</v>
      </c>
      <c r="D8" s="1852" t="s">
        <v>2281</v>
      </c>
      <c r="E8" s="1852" t="s">
        <v>2282</v>
      </c>
      <c r="F8" s="1852" t="s">
        <v>2283</v>
      </c>
      <c r="G8" s="1852" t="s">
        <v>28</v>
      </c>
      <c r="H8" s="1852" t="s">
        <v>28</v>
      </c>
      <c r="I8" s="1852" t="s">
        <v>811</v>
      </c>
    </row>
    <row customHeight="1" ht="11.25">
      <c r="A9" s="1852" t="s">
        <v>2253</v>
      </c>
      <c r="B9" s="1852" t="s">
        <v>16</v>
      </c>
      <c r="C9" s="1852" t="s">
        <v>2284</v>
      </c>
      <c r="D9" s="1852" t="s">
        <v>2285</v>
      </c>
      <c r="E9" s="1852" t="s">
        <v>2286</v>
      </c>
      <c r="F9" s="1852" t="s">
        <v>51</v>
      </c>
      <c r="G9" s="1852" t="s">
        <v>28</v>
      </c>
      <c r="H9" s="1852" t="s">
        <v>28</v>
      </c>
      <c r="I9" s="1852" t="s">
        <v>811</v>
      </c>
    </row>
    <row customHeight="1" ht="11.25">
      <c r="A10" s="1852" t="s">
        <v>2253</v>
      </c>
      <c r="B10" s="1852" t="s">
        <v>16</v>
      </c>
      <c r="C10" s="1852" t="s">
        <v>2287</v>
      </c>
      <c r="D10" s="1852" t="s">
        <v>2288</v>
      </c>
      <c r="E10" s="1852" t="s">
        <v>2289</v>
      </c>
      <c r="F10" s="1852" t="s">
        <v>51</v>
      </c>
      <c r="G10" s="1852" t="s">
        <v>2290</v>
      </c>
      <c r="H10" s="1852" t="s">
        <v>28</v>
      </c>
      <c r="I10" s="1852" t="s">
        <v>811</v>
      </c>
    </row>
    <row customHeight="1" ht="11.25">
      <c r="A11" s="1852" t="s">
        <v>2253</v>
      </c>
      <c r="B11" s="1852" t="s">
        <v>16</v>
      </c>
      <c r="C11" s="1852" t="s">
        <v>2291</v>
      </c>
      <c r="D11" s="1852" t="s">
        <v>2292</v>
      </c>
      <c r="E11" s="1852" t="s">
        <v>2293</v>
      </c>
      <c r="F11" s="1852" t="s">
        <v>51</v>
      </c>
      <c r="G11" s="1852" t="s">
        <v>28</v>
      </c>
      <c r="H11" s="1852" t="s">
        <v>28</v>
      </c>
      <c r="I11" s="1852" t="s">
        <v>811</v>
      </c>
    </row>
    <row customHeight="1" ht="11.25">
      <c r="A12" s="1852" t="s">
        <v>2253</v>
      </c>
      <c r="B12" s="1852" t="s">
        <v>16</v>
      </c>
      <c r="C12" s="1852" t="s">
        <v>2294</v>
      </c>
      <c r="D12" s="1852" t="s">
        <v>2295</v>
      </c>
      <c r="E12" s="1852" t="s">
        <v>2296</v>
      </c>
      <c r="F12" s="1852" t="s">
        <v>2297</v>
      </c>
      <c r="G12" s="1852" t="s">
        <v>28</v>
      </c>
      <c r="H12" s="1852" t="s">
        <v>28</v>
      </c>
      <c r="I12" s="1852" t="s">
        <v>811</v>
      </c>
    </row>
    <row customHeight="1" ht="11.25">
      <c r="A13" s="1852" t="s">
        <v>2253</v>
      </c>
      <c r="B13" s="1852" t="s">
        <v>16</v>
      </c>
      <c r="C13" s="1852" t="s">
        <v>2298</v>
      </c>
      <c r="D13" s="1852" t="s">
        <v>2299</v>
      </c>
      <c r="E13" s="1852" t="s">
        <v>2300</v>
      </c>
      <c r="F13" s="1852" t="s">
        <v>2301</v>
      </c>
      <c r="G13" s="1852" t="s">
        <v>2302</v>
      </c>
      <c r="H13" s="1852" t="s">
        <v>28</v>
      </c>
      <c r="I13" s="1852" t="s">
        <v>811</v>
      </c>
    </row>
    <row customHeight="1" ht="11.25">
      <c r="A14" s="1852" t="s">
        <v>2253</v>
      </c>
      <c r="B14" s="1852" t="s">
        <v>16</v>
      </c>
      <c r="C14" s="1852" t="s">
        <v>2303</v>
      </c>
      <c r="D14" s="1852" t="s">
        <v>2304</v>
      </c>
      <c r="E14" s="1852" t="s">
        <v>2305</v>
      </c>
      <c r="F14" s="1852" t="s">
        <v>2306</v>
      </c>
      <c r="G14" s="1852" t="s">
        <v>28</v>
      </c>
      <c r="H14" s="1852" t="s">
        <v>28</v>
      </c>
      <c r="I14" s="1852" t="s">
        <v>811</v>
      </c>
    </row>
    <row customHeight="1" ht="11.25">
      <c r="A15" s="1852" t="s">
        <v>2253</v>
      </c>
      <c r="B15" s="1852" t="s">
        <v>16</v>
      </c>
      <c r="C15" s="1852" t="s">
        <v>2307</v>
      </c>
      <c r="D15" s="1852" t="s">
        <v>2308</v>
      </c>
      <c r="E15" s="1852" t="s">
        <v>2309</v>
      </c>
      <c r="F15" s="1852" t="s">
        <v>2310</v>
      </c>
      <c r="G15" s="1852" t="s">
        <v>2311</v>
      </c>
      <c r="H15" s="1852" t="s">
        <v>28</v>
      </c>
      <c r="I15" s="1852" t="s">
        <v>811</v>
      </c>
    </row>
    <row customHeight="1" ht="11.25">
      <c r="A16" s="1852" t="s">
        <v>2253</v>
      </c>
      <c r="B16" s="1852" t="s">
        <v>16</v>
      </c>
      <c r="C16" s="1852" t="s">
        <v>2312</v>
      </c>
      <c r="D16" s="1852" t="s">
        <v>2313</v>
      </c>
      <c r="E16" s="1852" t="s">
        <v>2314</v>
      </c>
      <c r="F16" s="1852" t="s">
        <v>2315</v>
      </c>
      <c r="G16" s="1852" t="s">
        <v>28</v>
      </c>
      <c r="H16" s="1852" t="s">
        <v>28</v>
      </c>
      <c r="I16" s="1852" t="s">
        <v>811</v>
      </c>
    </row>
    <row customHeight="1" ht="11.25">
      <c r="A17" s="1852" t="s">
        <v>2253</v>
      </c>
      <c r="B17" s="1852" t="s">
        <v>16</v>
      </c>
      <c r="C17" s="1852" t="s">
        <v>2316</v>
      </c>
      <c r="D17" s="1852" t="s">
        <v>2317</v>
      </c>
      <c r="E17" s="1852" t="s">
        <v>2318</v>
      </c>
      <c r="F17" s="1852" t="s">
        <v>51</v>
      </c>
      <c r="G17" s="1852" t="s">
        <v>2319</v>
      </c>
      <c r="H17" s="1852" t="s">
        <v>28</v>
      </c>
      <c r="I17" s="1852" t="s">
        <v>811</v>
      </c>
    </row>
    <row customHeight="1" ht="11.25">
      <c r="A18" s="1852" t="s">
        <v>2253</v>
      </c>
      <c r="B18" s="1852" t="s">
        <v>16</v>
      </c>
      <c r="C18" s="1852" t="s">
        <v>2320</v>
      </c>
      <c r="D18" s="1852" t="s">
        <v>2321</v>
      </c>
      <c r="E18" s="1852" t="s">
        <v>2322</v>
      </c>
      <c r="F18" s="1852" t="s">
        <v>2323</v>
      </c>
      <c r="G18" s="1852" t="s">
        <v>28</v>
      </c>
      <c r="H18" s="1852" t="s">
        <v>28</v>
      </c>
      <c r="I18" s="1852" t="s">
        <v>811</v>
      </c>
    </row>
    <row customHeight="1" ht="11.25">
      <c r="A19" s="1852" t="s">
        <v>2253</v>
      </c>
      <c r="B19" s="1852" t="s">
        <v>16</v>
      </c>
      <c r="C19" s="1852" t="s">
        <v>2324</v>
      </c>
      <c r="D19" s="1852" t="s">
        <v>2325</v>
      </c>
      <c r="E19" s="1852" t="s">
        <v>2326</v>
      </c>
      <c r="F19" s="1852" t="s">
        <v>51</v>
      </c>
      <c r="G19" s="1852" t="s">
        <v>28</v>
      </c>
      <c r="H19" s="1852" t="s">
        <v>28</v>
      </c>
      <c r="I19" s="1852" t="s">
        <v>811</v>
      </c>
    </row>
    <row customHeight="1" ht="11.25">
      <c r="A20" s="1852" t="s">
        <v>2253</v>
      </c>
      <c r="B20" s="1852" t="s">
        <v>16</v>
      </c>
      <c r="C20" s="1852" t="s">
        <v>2327</v>
      </c>
      <c r="D20" s="1852" t="s">
        <v>2328</v>
      </c>
      <c r="E20" s="1852" t="s">
        <v>2329</v>
      </c>
      <c r="F20" s="1852" t="s">
        <v>51</v>
      </c>
      <c r="G20" s="1852" t="s">
        <v>2330</v>
      </c>
      <c r="H20" s="1852" t="s">
        <v>28</v>
      </c>
      <c r="I20" s="1852" t="s">
        <v>811</v>
      </c>
    </row>
    <row customHeight="1" ht="11.25">
      <c r="A21" s="1852" t="s">
        <v>2253</v>
      </c>
      <c r="B21" s="1852" t="s">
        <v>16</v>
      </c>
      <c r="C21" s="1852" t="s">
        <v>2331</v>
      </c>
      <c r="D21" s="1852" t="s">
        <v>2332</v>
      </c>
      <c r="E21" s="1852" t="s">
        <v>2333</v>
      </c>
      <c r="F21" s="1852" t="s">
        <v>2334</v>
      </c>
      <c r="G21" s="1852" t="s">
        <v>28</v>
      </c>
      <c r="H21" s="1852" t="s">
        <v>28</v>
      </c>
      <c r="I21" s="1852" t="s">
        <v>811</v>
      </c>
    </row>
    <row customHeight="1" ht="11.25">
      <c r="A22" s="1852" t="s">
        <v>2253</v>
      </c>
      <c r="B22" s="1852" t="s">
        <v>16</v>
      </c>
      <c r="C22" s="1852" t="s">
        <v>28</v>
      </c>
      <c r="D22" s="1852" t="s">
        <v>2335</v>
      </c>
      <c r="E22" s="1852" t="s">
        <v>2336</v>
      </c>
      <c r="F22" s="1852" t="s">
        <v>51</v>
      </c>
      <c r="G22" s="1852" t="s">
        <v>28</v>
      </c>
      <c r="H22" s="1852" t="s">
        <v>28</v>
      </c>
      <c r="I22" s="1852" t="s">
        <v>811</v>
      </c>
    </row>
    <row customHeight="1" ht="11.25">
      <c r="A23" s="1852" t="s">
        <v>2253</v>
      </c>
      <c r="B23" s="1852" t="s">
        <v>16</v>
      </c>
      <c r="C23" s="1852" t="s">
        <v>2337</v>
      </c>
      <c r="D23" s="1852" t="s">
        <v>2338</v>
      </c>
      <c r="E23" s="1852" t="s">
        <v>2339</v>
      </c>
      <c r="F23" s="1852" t="s">
        <v>2340</v>
      </c>
      <c r="G23" s="1852" t="s">
        <v>28</v>
      </c>
      <c r="H23" s="1852" t="s">
        <v>28</v>
      </c>
      <c r="I23" s="1852" t="s">
        <v>811</v>
      </c>
    </row>
    <row customHeight="1" ht="11.25">
      <c r="A24" s="1852" t="s">
        <v>2253</v>
      </c>
      <c r="B24" s="1852" t="s">
        <v>16</v>
      </c>
      <c r="C24" s="1852" t="s">
        <v>2341</v>
      </c>
      <c r="D24" s="1852" t="s">
        <v>2342</v>
      </c>
      <c r="E24" s="1852" t="s">
        <v>2343</v>
      </c>
      <c r="F24" s="1852" t="s">
        <v>2265</v>
      </c>
      <c r="G24" s="1852" t="s">
        <v>28</v>
      </c>
      <c r="H24" s="1852" t="s">
        <v>2344</v>
      </c>
      <c r="I24" s="1852" t="s">
        <v>811</v>
      </c>
    </row>
    <row customHeight="1" ht="11.25">
      <c r="A25" s="1852" t="s">
        <v>2253</v>
      </c>
      <c r="B25" s="1852" t="s">
        <v>16</v>
      </c>
      <c r="C25" s="1852" t="s">
        <v>2345</v>
      </c>
      <c r="D25" s="1852" t="s">
        <v>2346</v>
      </c>
      <c r="E25" s="1852" t="s">
        <v>2347</v>
      </c>
      <c r="F25" s="1852" t="s">
        <v>2340</v>
      </c>
      <c r="G25" s="1852" t="s">
        <v>2348</v>
      </c>
      <c r="H25" s="1852" t="s">
        <v>28</v>
      </c>
      <c r="I25" s="1852" t="s">
        <v>811</v>
      </c>
    </row>
    <row customHeight="1" ht="11.25">
      <c r="A26" s="1852" t="s">
        <v>2253</v>
      </c>
      <c r="B26" s="1852" t="s">
        <v>16</v>
      </c>
      <c r="C26" s="1852" t="s">
        <v>2349</v>
      </c>
      <c r="D26" s="1852" t="s">
        <v>2350</v>
      </c>
      <c r="E26" s="1852" t="s">
        <v>2351</v>
      </c>
      <c r="F26" s="1852" t="s">
        <v>2340</v>
      </c>
      <c r="G26" s="1852" t="s">
        <v>2352</v>
      </c>
      <c r="H26" s="1852" t="s">
        <v>2353</v>
      </c>
      <c r="I26" s="1852" t="s">
        <v>811</v>
      </c>
    </row>
    <row customHeight="1" ht="11.25">
      <c r="A27" s="1852" t="s">
        <v>2253</v>
      </c>
      <c r="B27" s="1852" t="s">
        <v>16</v>
      </c>
      <c r="C27" s="1852" t="s">
        <v>2354</v>
      </c>
      <c r="D27" s="1852" t="s">
        <v>2355</v>
      </c>
      <c r="E27" s="1852" t="s">
        <v>2356</v>
      </c>
      <c r="F27" s="1852" t="s">
        <v>2357</v>
      </c>
      <c r="G27" s="1852" t="s">
        <v>2358</v>
      </c>
      <c r="H27" s="1852" t="s">
        <v>28</v>
      </c>
      <c r="I27" s="1852" t="s">
        <v>811</v>
      </c>
    </row>
    <row customHeight="1" ht="11.25">
      <c r="A28" s="1852" t="s">
        <v>2253</v>
      </c>
      <c r="B28" s="1852" t="s">
        <v>16</v>
      </c>
      <c r="C28" s="1852" t="s">
        <v>2359</v>
      </c>
      <c r="D28" s="1852" t="s">
        <v>2360</v>
      </c>
      <c r="E28" s="1852" t="s">
        <v>2361</v>
      </c>
      <c r="F28" s="1852" t="s">
        <v>2362</v>
      </c>
      <c r="G28" s="1852" t="s">
        <v>28</v>
      </c>
      <c r="H28" s="1852" t="s">
        <v>28</v>
      </c>
      <c r="I28" s="1852" t="s">
        <v>811</v>
      </c>
    </row>
    <row customHeight="1" ht="11.25">
      <c r="A29" s="1852" t="s">
        <v>2253</v>
      </c>
      <c r="B29" s="1852" t="s">
        <v>16</v>
      </c>
      <c r="C29" s="1852" t="s">
        <v>2363</v>
      </c>
      <c r="D29" s="1852" t="s">
        <v>2364</v>
      </c>
      <c r="E29" s="1852" t="s">
        <v>2365</v>
      </c>
      <c r="F29" s="1852" t="s">
        <v>2301</v>
      </c>
      <c r="G29" s="1852" t="s">
        <v>28</v>
      </c>
      <c r="H29" s="1852" t="s">
        <v>28</v>
      </c>
      <c r="I29" s="1852" t="s">
        <v>811</v>
      </c>
    </row>
    <row customHeight="1" ht="11.25">
      <c r="A30" s="1852" t="s">
        <v>2253</v>
      </c>
      <c r="B30" s="1852" t="s">
        <v>16</v>
      </c>
      <c r="C30" s="1852" t="s">
        <v>2366</v>
      </c>
      <c r="D30" s="1852" t="s">
        <v>2367</v>
      </c>
      <c r="E30" s="1852" t="s">
        <v>2368</v>
      </c>
      <c r="F30" s="1852" t="s">
        <v>2369</v>
      </c>
      <c r="G30" s="1852" t="s">
        <v>28</v>
      </c>
      <c r="H30" s="1852" t="s">
        <v>28</v>
      </c>
      <c r="I30" s="1852" t="s">
        <v>811</v>
      </c>
    </row>
    <row customHeight="1" ht="11.25">
      <c r="A31" s="1852" t="s">
        <v>2253</v>
      </c>
      <c r="B31" s="1852" t="s">
        <v>16</v>
      </c>
      <c r="C31" s="1852" t="s">
        <v>2370</v>
      </c>
      <c r="D31" s="1852" t="s">
        <v>2371</v>
      </c>
      <c r="E31" s="1852" t="s">
        <v>2372</v>
      </c>
      <c r="F31" s="1852" t="s">
        <v>2274</v>
      </c>
      <c r="G31" s="1852" t="s">
        <v>28</v>
      </c>
      <c r="H31" s="1852" t="s">
        <v>28</v>
      </c>
      <c r="I31" s="1852" t="s">
        <v>811</v>
      </c>
    </row>
    <row customHeight="1" ht="11.25">
      <c r="A32" s="1852" t="s">
        <v>2253</v>
      </c>
      <c r="B32" s="1852" t="s">
        <v>16</v>
      </c>
      <c r="C32" s="1852" t="s">
        <v>2373</v>
      </c>
      <c r="D32" s="1852" t="s">
        <v>2374</v>
      </c>
      <c r="E32" s="1852" t="s">
        <v>2375</v>
      </c>
      <c r="F32" s="1852" t="s">
        <v>2265</v>
      </c>
      <c r="G32" s="1852" t="s">
        <v>28</v>
      </c>
      <c r="H32" s="1852" t="s">
        <v>28</v>
      </c>
      <c r="I32" s="1852" t="s">
        <v>811</v>
      </c>
    </row>
    <row customHeight="1" ht="11.25">
      <c r="A33" s="1852" t="s">
        <v>2253</v>
      </c>
      <c r="B33" s="1852" t="s">
        <v>16</v>
      </c>
      <c r="C33" s="1852" t="s">
        <v>2376</v>
      </c>
      <c r="D33" s="1852" t="s">
        <v>2377</v>
      </c>
      <c r="E33" s="1852" t="s">
        <v>2378</v>
      </c>
      <c r="F33" s="1852" t="s">
        <v>51</v>
      </c>
      <c r="G33" s="1852" t="s">
        <v>28</v>
      </c>
      <c r="H33" s="1852" t="s">
        <v>28</v>
      </c>
      <c r="I33" s="1852" t="s">
        <v>811</v>
      </c>
    </row>
    <row customHeight="1" ht="11.25">
      <c r="A34" s="1852" t="s">
        <v>2253</v>
      </c>
      <c r="B34" s="1852" t="s">
        <v>16</v>
      </c>
      <c r="C34" s="1852" t="s">
        <v>2379</v>
      </c>
      <c r="D34" s="1852" t="s">
        <v>2380</v>
      </c>
      <c r="E34" s="1852" t="s">
        <v>2381</v>
      </c>
      <c r="F34" s="1852" t="s">
        <v>2357</v>
      </c>
      <c r="G34" s="1852" t="s">
        <v>28</v>
      </c>
      <c r="H34" s="1852" t="s">
        <v>28</v>
      </c>
      <c r="I34" s="1852" t="s">
        <v>811</v>
      </c>
    </row>
    <row customHeight="1" ht="11.25">
      <c r="A35" s="1852" t="s">
        <v>2253</v>
      </c>
      <c r="B35" s="1852" t="s">
        <v>16</v>
      </c>
      <c r="C35" s="1852" t="s">
        <v>2382</v>
      </c>
      <c r="D35" s="1852" t="s">
        <v>2383</v>
      </c>
      <c r="E35" s="1852" t="s">
        <v>2384</v>
      </c>
      <c r="F35" s="1852" t="s">
        <v>2357</v>
      </c>
      <c r="G35" s="1852" t="s">
        <v>2385</v>
      </c>
      <c r="H35" s="1852" t="s">
        <v>28</v>
      </c>
      <c r="I35" s="1852" t="s">
        <v>811</v>
      </c>
    </row>
    <row customHeight="1" ht="11.25">
      <c r="A36" s="1852" t="s">
        <v>2253</v>
      </c>
      <c r="B36" s="1852" t="s">
        <v>16</v>
      </c>
      <c r="C36" s="1852" t="s">
        <v>2386</v>
      </c>
      <c r="D36" s="1852" t="s">
        <v>2387</v>
      </c>
      <c r="E36" s="1852" t="s">
        <v>2388</v>
      </c>
      <c r="F36" s="1852" t="s">
        <v>2389</v>
      </c>
      <c r="G36" s="1852" t="s">
        <v>28</v>
      </c>
      <c r="H36" s="1852" t="s">
        <v>28</v>
      </c>
      <c r="I36" s="1852" t="s">
        <v>811</v>
      </c>
    </row>
    <row customHeight="1" ht="11.25">
      <c r="A37" s="1852" t="s">
        <v>2253</v>
      </c>
      <c r="B37" s="1852" t="s">
        <v>16</v>
      </c>
      <c r="C37" s="1852" t="s">
        <v>2390</v>
      </c>
      <c r="D37" s="1852" t="s">
        <v>2391</v>
      </c>
      <c r="E37" s="1852" t="s">
        <v>2392</v>
      </c>
      <c r="F37" s="1852" t="s">
        <v>2340</v>
      </c>
      <c r="G37" s="1852" t="s">
        <v>28</v>
      </c>
      <c r="H37" s="1852" t="s">
        <v>28</v>
      </c>
      <c r="I37" s="1852" t="s">
        <v>811</v>
      </c>
    </row>
    <row customHeight="1" ht="11.25">
      <c r="A38" s="1852" t="s">
        <v>2253</v>
      </c>
      <c r="B38" s="1852" t="s">
        <v>16</v>
      </c>
      <c r="C38" s="1852" t="s">
        <v>2393</v>
      </c>
      <c r="D38" s="1852" t="s">
        <v>2394</v>
      </c>
      <c r="E38" s="1852" t="s">
        <v>2395</v>
      </c>
      <c r="F38" s="1852" t="s">
        <v>2265</v>
      </c>
      <c r="G38" s="1852" t="s">
        <v>28</v>
      </c>
      <c r="H38" s="1852" t="s">
        <v>28</v>
      </c>
      <c r="I38" s="1852" t="s">
        <v>811</v>
      </c>
    </row>
    <row customHeight="1" ht="11.25">
      <c r="A39" s="1852" t="s">
        <v>2253</v>
      </c>
      <c r="B39" s="1852" t="s">
        <v>16</v>
      </c>
      <c r="C39" s="1852" t="s">
        <v>2396</v>
      </c>
      <c r="D39" s="1852" t="s">
        <v>2397</v>
      </c>
      <c r="E39" s="1852" t="s">
        <v>2398</v>
      </c>
      <c r="F39" s="1852" t="s">
        <v>2310</v>
      </c>
      <c r="G39" s="1852" t="s">
        <v>28</v>
      </c>
      <c r="H39" s="1852" t="s">
        <v>28</v>
      </c>
      <c r="I39" s="1852" t="s">
        <v>811</v>
      </c>
    </row>
    <row customHeight="1" ht="11.25">
      <c r="A40" s="1852" t="s">
        <v>2253</v>
      </c>
      <c r="B40" s="1852" t="s">
        <v>16</v>
      </c>
      <c r="C40" s="1852" t="s">
        <v>2399</v>
      </c>
      <c r="D40" s="1852" t="s">
        <v>2400</v>
      </c>
      <c r="E40" s="1852" t="s">
        <v>2401</v>
      </c>
      <c r="F40" s="1852" t="s">
        <v>2402</v>
      </c>
      <c r="G40" s="1852" t="s">
        <v>28</v>
      </c>
      <c r="H40" s="1852" t="s">
        <v>28</v>
      </c>
      <c r="I40" s="1852" t="s">
        <v>811</v>
      </c>
    </row>
    <row customHeight="1" ht="11.25">
      <c r="A41" s="1852" t="s">
        <v>2253</v>
      </c>
      <c r="B41" s="1852" t="s">
        <v>16</v>
      </c>
      <c r="C41" s="1852" t="s">
        <v>2403</v>
      </c>
      <c r="D41" s="1852" t="s">
        <v>2404</v>
      </c>
      <c r="E41" s="1852" t="s">
        <v>2405</v>
      </c>
      <c r="F41" s="1852" t="s">
        <v>2265</v>
      </c>
      <c r="G41" s="1852" t="s">
        <v>2406</v>
      </c>
      <c r="H41" s="1852" t="s">
        <v>28</v>
      </c>
      <c r="I41" s="1852" t="s">
        <v>811</v>
      </c>
    </row>
    <row customHeight="1" ht="11.25">
      <c r="A42" s="1852" t="s">
        <v>2253</v>
      </c>
      <c r="B42" s="1852" t="s">
        <v>16</v>
      </c>
      <c r="C42" s="1852" t="s">
        <v>2407</v>
      </c>
      <c r="D42" s="1852" t="s">
        <v>2408</v>
      </c>
      <c r="E42" s="1852" t="s">
        <v>2409</v>
      </c>
      <c r="F42" s="1852" t="s">
        <v>2357</v>
      </c>
      <c r="G42" s="1852" t="s">
        <v>2410</v>
      </c>
      <c r="H42" s="1852" t="s">
        <v>28</v>
      </c>
      <c r="I42" s="1852" t="s">
        <v>811</v>
      </c>
    </row>
    <row customHeight="1" ht="11.25">
      <c r="A43" s="1852" t="s">
        <v>2253</v>
      </c>
      <c r="B43" s="1852" t="s">
        <v>16</v>
      </c>
      <c r="C43" s="1852" t="s">
        <v>2411</v>
      </c>
      <c r="D43" s="1852" t="s">
        <v>2412</v>
      </c>
      <c r="E43" s="1852" t="s">
        <v>2413</v>
      </c>
      <c r="F43" s="1852" t="s">
        <v>2265</v>
      </c>
      <c r="G43" s="1852" t="s">
        <v>28</v>
      </c>
      <c r="H43" s="1852" t="s">
        <v>28</v>
      </c>
      <c r="I43" s="1852" t="s">
        <v>811</v>
      </c>
    </row>
    <row customHeight="1" ht="11.25">
      <c r="A44" s="1852" t="s">
        <v>2253</v>
      </c>
      <c r="B44" s="1852" t="s">
        <v>16</v>
      </c>
      <c r="C44" s="1852" t="s">
        <v>2414</v>
      </c>
      <c r="D44" s="1852" t="s">
        <v>2415</v>
      </c>
      <c r="E44" s="1852" t="s">
        <v>2416</v>
      </c>
      <c r="F44" s="1852" t="s">
        <v>2417</v>
      </c>
      <c r="G44" s="1852" t="s">
        <v>2418</v>
      </c>
      <c r="H44" s="1852" t="s">
        <v>28</v>
      </c>
      <c r="I44" s="1852" t="s">
        <v>811</v>
      </c>
    </row>
    <row customHeight="1" ht="11.25">
      <c r="A45" s="1852" t="s">
        <v>2253</v>
      </c>
      <c r="B45" s="1852" t="s">
        <v>16</v>
      </c>
      <c r="C45" s="1852" t="s">
        <v>2419</v>
      </c>
      <c r="D45" s="1852" t="s">
        <v>2420</v>
      </c>
      <c r="E45" s="1852" t="s">
        <v>2421</v>
      </c>
      <c r="F45" s="1852" t="s">
        <v>2422</v>
      </c>
      <c r="G45" s="1852" t="s">
        <v>2423</v>
      </c>
      <c r="H45" s="1852" t="s">
        <v>28</v>
      </c>
      <c r="I45" s="1852" t="s">
        <v>811</v>
      </c>
    </row>
    <row customHeight="1" ht="11.25">
      <c r="A46" s="1852" t="s">
        <v>2253</v>
      </c>
      <c r="B46" s="1852" t="s">
        <v>16</v>
      </c>
      <c r="C46" s="1852" t="s">
        <v>2424</v>
      </c>
      <c r="D46" s="1852" t="s">
        <v>2425</v>
      </c>
      <c r="E46" s="1852" t="s">
        <v>2426</v>
      </c>
      <c r="F46" s="1852" t="s">
        <v>2427</v>
      </c>
      <c r="G46" s="1852" t="s">
        <v>28</v>
      </c>
      <c r="H46" s="1852" t="s">
        <v>28</v>
      </c>
      <c r="I46" s="1852" t="s">
        <v>811</v>
      </c>
    </row>
    <row customHeight="1" ht="11.25">
      <c r="A47" s="1852" t="s">
        <v>2253</v>
      </c>
      <c r="B47" s="1852" t="s">
        <v>16</v>
      </c>
      <c r="C47" s="1852" t="s">
        <v>2428</v>
      </c>
      <c r="D47" s="1852" t="s">
        <v>2429</v>
      </c>
      <c r="E47" s="1852" t="s">
        <v>2430</v>
      </c>
      <c r="F47" s="1852" t="s">
        <v>2265</v>
      </c>
      <c r="G47" s="1852" t="s">
        <v>28</v>
      </c>
      <c r="H47" s="1852" t="s">
        <v>28</v>
      </c>
      <c r="I47" s="1852" t="s">
        <v>811</v>
      </c>
    </row>
    <row customHeight="1" ht="11.25">
      <c r="A48" s="1852" t="s">
        <v>2253</v>
      </c>
      <c r="B48" s="1852" t="s">
        <v>16</v>
      </c>
      <c r="C48" s="1852" t="s">
        <v>2431</v>
      </c>
      <c r="D48" s="1852" t="s">
        <v>2432</v>
      </c>
      <c r="E48" s="1852" t="s">
        <v>2433</v>
      </c>
      <c r="F48" s="1852" t="s">
        <v>2265</v>
      </c>
      <c r="G48" s="1852" t="s">
        <v>28</v>
      </c>
      <c r="H48" s="1852" t="s">
        <v>28</v>
      </c>
      <c r="I48" s="1852" t="s">
        <v>811</v>
      </c>
    </row>
    <row customHeight="1" ht="11.25">
      <c r="A49" s="1852" t="s">
        <v>2253</v>
      </c>
      <c r="B49" s="1852" t="s">
        <v>16</v>
      </c>
      <c r="C49" s="1852" t="s">
        <v>2434</v>
      </c>
      <c r="D49" s="1852" t="s">
        <v>2435</v>
      </c>
      <c r="E49" s="1852" t="s">
        <v>2436</v>
      </c>
      <c r="F49" s="1852" t="s">
        <v>2437</v>
      </c>
      <c r="G49" s="1852" t="s">
        <v>2438</v>
      </c>
      <c r="H49" s="1852" t="s">
        <v>28</v>
      </c>
      <c r="I49" s="1852" t="s">
        <v>811</v>
      </c>
    </row>
    <row customHeight="1" ht="11.25">
      <c r="A50" s="1852" t="s">
        <v>2253</v>
      </c>
      <c r="B50" s="1852" t="s">
        <v>16</v>
      </c>
      <c r="C50" s="1852" t="s">
        <v>2439</v>
      </c>
      <c r="D50" s="1852" t="s">
        <v>2440</v>
      </c>
      <c r="E50" s="1852" t="s">
        <v>2441</v>
      </c>
      <c r="F50" s="1852" t="s">
        <v>2357</v>
      </c>
      <c r="G50" s="1852" t="s">
        <v>28</v>
      </c>
      <c r="H50" s="1852" t="s">
        <v>28</v>
      </c>
      <c r="I50" s="1852" t="s">
        <v>811</v>
      </c>
    </row>
    <row customHeight="1" ht="11.25">
      <c r="A51" s="1852" t="s">
        <v>2253</v>
      </c>
      <c r="B51" s="1852" t="s">
        <v>16</v>
      </c>
      <c r="C51" s="1852" t="s">
        <v>2442</v>
      </c>
      <c r="D51" s="1852" t="s">
        <v>2443</v>
      </c>
      <c r="E51" s="1852" t="s">
        <v>2444</v>
      </c>
      <c r="F51" s="1852" t="s">
        <v>2362</v>
      </c>
      <c r="G51" s="1852" t="s">
        <v>28</v>
      </c>
      <c r="H51" s="1852" t="s">
        <v>28</v>
      </c>
      <c r="I51" s="1852" t="s">
        <v>811</v>
      </c>
    </row>
    <row customHeight="1" ht="11.25">
      <c r="A52" s="1852" t="s">
        <v>2253</v>
      </c>
      <c r="B52" s="1852" t="s">
        <v>16</v>
      </c>
      <c r="C52" s="1852" t="s">
        <v>2445</v>
      </c>
      <c r="D52" s="1852" t="s">
        <v>2446</v>
      </c>
      <c r="E52" s="1852" t="s">
        <v>2447</v>
      </c>
      <c r="F52" s="1852" t="s">
        <v>2357</v>
      </c>
      <c r="G52" s="1852" t="s">
        <v>2448</v>
      </c>
      <c r="H52" s="1852" t="s">
        <v>28</v>
      </c>
      <c r="I52" s="1852" t="s">
        <v>811</v>
      </c>
    </row>
    <row customHeight="1" ht="11.25">
      <c r="A53" s="1852" t="s">
        <v>2253</v>
      </c>
      <c r="B53" s="1852" t="s">
        <v>16</v>
      </c>
      <c r="C53" s="1852" t="s">
        <v>2449</v>
      </c>
      <c r="D53" s="1852" t="s">
        <v>2450</v>
      </c>
      <c r="E53" s="1852" t="s">
        <v>2451</v>
      </c>
      <c r="F53" s="1852" t="s">
        <v>2274</v>
      </c>
      <c r="G53" s="1852" t="s">
        <v>2452</v>
      </c>
      <c r="H53" s="1852" t="s">
        <v>28</v>
      </c>
      <c r="I53" s="1852" t="s">
        <v>811</v>
      </c>
    </row>
    <row customHeight="1" ht="11.25">
      <c r="A54" s="1852" t="s">
        <v>2253</v>
      </c>
      <c r="B54" s="1852" t="s">
        <v>16</v>
      </c>
      <c r="C54" s="1852" t="s">
        <v>2453</v>
      </c>
      <c r="D54" s="1852" t="s">
        <v>2454</v>
      </c>
      <c r="E54" s="1852" t="s">
        <v>2455</v>
      </c>
      <c r="F54" s="1852" t="s">
        <v>2456</v>
      </c>
      <c r="G54" s="1852" t="s">
        <v>28</v>
      </c>
      <c r="H54" s="1852" t="s">
        <v>28</v>
      </c>
      <c r="I54" s="1852" t="s">
        <v>811</v>
      </c>
    </row>
    <row customHeight="1" ht="11.25">
      <c r="A55" s="1852" t="s">
        <v>2253</v>
      </c>
      <c r="B55" s="1852" t="s">
        <v>16</v>
      </c>
      <c r="C55" s="1852" t="s">
        <v>2457</v>
      </c>
      <c r="D55" s="1852" t="s">
        <v>2458</v>
      </c>
      <c r="E55" s="1852" t="s">
        <v>2459</v>
      </c>
      <c r="F55" s="1852" t="s">
        <v>2460</v>
      </c>
      <c r="G55" s="1852" t="s">
        <v>2461</v>
      </c>
      <c r="H55" s="1852" t="s">
        <v>28</v>
      </c>
      <c r="I55" s="1852" t="s">
        <v>811</v>
      </c>
    </row>
    <row customHeight="1" ht="11.25">
      <c r="A56" s="1852" t="s">
        <v>2253</v>
      </c>
      <c r="B56" s="1852" t="s">
        <v>16</v>
      </c>
      <c r="C56" s="1852" t="s">
        <v>2462</v>
      </c>
      <c r="D56" s="1852" t="s">
        <v>2463</v>
      </c>
      <c r="E56" s="1852" t="s">
        <v>2464</v>
      </c>
      <c r="F56" s="1852" t="s">
        <v>2437</v>
      </c>
      <c r="G56" s="1852" t="s">
        <v>28</v>
      </c>
      <c r="H56" s="1852" t="s">
        <v>28</v>
      </c>
      <c r="I56" s="1852" t="s">
        <v>811</v>
      </c>
    </row>
    <row customHeight="1" ht="11.25">
      <c r="A57" s="1852" t="s">
        <v>2253</v>
      </c>
      <c r="B57" s="1852" t="s">
        <v>16</v>
      </c>
      <c r="C57" s="1852" t="s">
        <v>2465</v>
      </c>
      <c r="D57" s="1852" t="s">
        <v>2466</v>
      </c>
      <c r="E57" s="1852" t="s">
        <v>2467</v>
      </c>
      <c r="F57" s="1852" t="s">
        <v>2301</v>
      </c>
      <c r="G57" s="1852" t="s">
        <v>28</v>
      </c>
      <c r="H57" s="1852" t="s">
        <v>28</v>
      </c>
      <c r="I57" s="1852" t="s">
        <v>811</v>
      </c>
    </row>
    <row customHeight="1" ht="11.25">
      <c r="A58" s="1852" t="s">
        <v>2253</v>
      </c>
      <c r="B58" s="1852" t="s">
        <v>16</v>
      </c>
      <c r="C58" s="1852" t="s">
        <v>2468</v>
      </c>
      <c r="D58" s="1852" t="s">
        <v>2469</v>
      </c>
      <c r="E58" s="1852" t="s">
        <v>2470</v>
      </c>
      <c r="F58" s="1852" t="s">
        <v>2357</v>
      </c>
      <c r="G58" s="1852" t="s">
        <v>28</v>
      </c>
      <c r="H58" s="1852" t="s">
        <v>28</v>
      </c>
      <c r="I58" s="1852" t="s">
        <v>811</v>
      </c>
    </row>
    <row customHeight="1" ht="11.25">
      <c r="A59" s="1852" t="s">
        <v>2253</v>
      </c>
      <c r="B59" s="1852" t="s">
        <v>16</v>
      </c>
      <c r="C59" s="1852" t="s">
        <v>2471</v>
      </c>
      <c r="D59" s="1852" t="s">
        <v>2472</v>
      </c>
      <c r="E59" s="1852" t="s">
        <v>2473</v>
      </c>
      <c r="F59" s="1852" t="s">
        <v>2474</v>
      </c>
      <c r="G59" s="1852" t="s">
        <v>2475</v>
      </c>
      <c r="H59" s="1852" t="s">
        <v>28</v>
      </c>
      <c r="I59" s="1852" t="s">
        <v>811</v>
      </c>
    </row>
    <row customHeight="1" ht="11.25">
      <c r="A60" s="1852" t="s">
        <v>2253</v>
      </c>
      <c r="B60" s="1852" t="s">
        <v>16</v>
      </c>
      <c r="C60" s="1852" t="s">
        <v>2476</v>
      </c>
      <c r="D60" s="1852" t="s">
        <v>2477</v>
      </c>
      <c r="E60" s="1852" t="s">
        <v>2421</v>
      </c>
      <c r="F60" s="1852" t="s">
        <v>2478</v>
      </c>
      <c r="G60" s="1852" t="s">
        <v>28</v>
      </c>
      <c r="H60" s="1852" t="s">
        <v>28</v>
      </c>
      <c r="I60" s="1852" t="s">
        <v>811</v>
      </c>
    </row>
    <row customHeight="1" ht="11.25">
      <c r="A61" s="1852" t="s">
        <v>2253</v>
      </c>
      <c r="B61" s="1852" t="s">
        <v>16</v>
      </c>
      <c r="C61" s="1852" t="s">
        <v>13</v>
      </c>
      <c r="D61" s="1852" t="s">
        <v>46</v>
      </c>
      <c r="E61" s="1852" t="s">
        <v>49</v>
      </c>
      <c r="F61" s="1852" t="s">
        <v>51</v>
      </c>
      <c r="G61" s="1852" t="s">
        <v>28</v>
      </c>
      <c r="H61" s="1852" t="s">
        <v>28</v>
      </c>
      <c r="I61" s="1852" t="s">
        <v>811</v>
      </c>
    </row>
    <row customHeight="1" ht="11.25">
      <c r="A62" s="1852" t="s">
        <v>2253</v>
      </c>
      <c r="B62" s="1852" t="s">
        <v>16</v>
      </c>
      <c r="C62" s="1852" t="s">
        <v>2479</v>
      </c>
      <c r="D62" s="1852" t="s">
        <v>2480</v>
      </c>
      <c r="E62" s="1852" t="s">
        <v>2473</v>
      </c>
      <c r="F62" s="1852" t="s">
        <v>2481</v>
      </c>
      <c r="G62" s="1852" t="s">
        <v>2482</v>
      </c>
      <c r="H62" s="1852" t="s">
        <v>28</v>
      </c>
      <c r="I62" s="1852" t="s">
        <v>811</v>
      </c>
    </row>
    <row customHeight="1" ht="11.25">
      <c r="A63" s="1852" t="s">
        <v>2253</v>
      </c>
      <c r="B63" s="1852" t="s">
        <v>16</v>
      </c>
      <c r="C63" s="1852" t="s">
        <v>2483</v>
      </c>
      <c r="D63" s="1852" t="s">
        <v>2484</v>
      </c>
      <c r="E63" s="1852" t="s">
        <v>2485</v>
      </c>
      <c r="F63" s="1852" t="s">
        <v>2486</v>
      </c>
      <c r="G63" s="1852" t="s">
        <v>28</v>
      </c>
      <c r="H63" s="1852" t="s">
        <v>28</v>
      </c>
      <c r="I63" s="1852" t="s">
        <v>811</v>
      </c>
    </row>
    <row customHeight="1" ht="11.25">
      <c r="A64" s="1852" t="s">
        <v>2253</v>
      </c>
      <c r="B64" s="1852" t="s">
        <v>16</v>
      </c>
      <c r="C64" s="1852" t="s">
        <v>2487</v>
      </c>
      <c r="D64" s="1852" t="s">
        <v>2488</v>
      </c>
      <c r="E64" s="1852" t="s">
        <v>2489</v>
      </c>
      <c r="F64" s="1852" t="s">
        <v>2490</v>
      </c>
      <c r="G64" s="1852" t="s">
        <v>2491</v>
      </c>
      <c r="H64" s="1852" t="s">
        <v>28</v>
      </c>
      <c r="I64" s="1852" t="s">
        <v>811</v>
      </c>
    </row>
    <row customHeight="1" ht="11.25">
      <c r="A65" s="1852" t="s">
        <v>2253</v>
      </c>
      <c r="B65" s="1852" t="s">
        <v>16</v>
      </c>
      <c r="C65" s="1852" t="s">
        <v>2492</v>
      </c>
      <c r="D65" s="1852" t="s">
        <v>2493</v>
      </c>
      <c r="E65" s="1852" t="s">
        <v>2494</v>
      </c>
      <c r="F65" s="1852" t="s">
        <v>2265</v>
      </c>
      <c r="G65" s="1852" t="s">
        <v>28</v>
      </c>
      <c r="H65" s="1852" t="s">
        <v>28</v>
      </c>
      <c r="I65" s="1852" t="s">
        <v>811</v>
      </c>
    </row>
    <row customHeight="1" ht="11.25">
      <c r="A66" s="1852" t="s">
        <v>2253</v>
      </c>
      <c r="B66" s="1852" t="s">
        <v>16</v>
      </c>
      <c r="C66" s="1852" t="s">
        <v>2495</v>
      </c>
      <c r="D66" s="1852" t="s">
        <v>2496</v>
      </c>
      <c r="E66" s="1852" t="s">
        <v>2497</v>
      </c>
      <c r="F66" s="1852" t="s">
        <v>2427</v>
      </c>
      <c r="G66" s="1852" t="s">
        <v>28</v>
      </c>
      <c r="H66" s="1852" t="s">
        <v>28</v>
      </c>
      <c r="I66" s="1852" t="s">
        <v>811</v>
      </c>
    </row>
    <row customHeight="1" ht="11.25">
      <c r="A67" s="1852" t="s">
        <v>2253</v>
      </c>
      <c r="B67" s="1852" t="s">
        <v>16</v>
      </c>
      <c r="C67" s="1852" t="s">
        <v>2254</v>
      </c>
      <c r="D67" s="1852" t="s">
        <v>2255</v>
      </c>
      <c r="E67" s="1852" t="s">
        <v>2256</v>
      </c>
      <c r="F67" s="1852" t="s">
        <v>2257</v>
      </c>
      <c r="G67" s="1852" t="s">
        <v>2258</v>
      </c>
      <c r="H67" s="1852" t="s">
        <v>28</v>
      </c>
      <c r="I67" s="1852" t="s">
        <v>897</v>
      </c>
    </row>
    <row customHeight="1" ht="11.25">
      <c r="A68" s="1852" t="s">
        <v>2253</v>
      </c>
      <c r="B68" s="1852" t="s">
        <v>16</v>
      </c>
      <c r="C68" s="1852" t="s">
        <v>2259</v>
      </c>
      <c r="D68" s="1852" t="s">
        <v>2255</v>
      </c>
      <c r="E68" s="1852" t="s">
        <v>2256</v>
      </c>
      <c r="F68" s="1852" t="s">
        <v>2260</v>
      </c>
      <c r="G68" s="1852" t="s">
        <v>2261</v>
      </c>
      <c r="H68" s="1852" t="s">
        <v>28</v>
      </c>
      <c r="I68" s="1852" t="s">
        <v>897</v>
      </c>
    </row>
    <row customHeight="1" ht="11.25">
      <c r="A69" s="1852" t="s">
        <v>2253</v>
      </c>
      <c r="B69" s="1852" t="s">
        <v>16</v>
      </c>
      <c r="C69" s="1852" t="s">
        <v>2271</v>
      </c>
      <c r="D69" s="1852" t="s">
        <v>2272</v>
      </c>
      <c r="E69" s="1852" t="s">
        <v>2273</v>
      </c>
      <c r="F69" s="1852" t="s">
        <v>2274</v>
      </c>
      <c r="G69" s="1852" t="s">
        <v>28</v>
      </c>
      <c r="H69" s="1852" t="s">
        <v>28</v>
      </c>
      <c r="I69" s="1852" t="s">
        <v>897</v>
      </c>
    </row>
    <row customHeight="1" ht="11.25">
      <c r="A70" s="1852" t="s">
        <v>2253</v>
      </c>
      <c r="B70" s="1852" t="s">
        <v>16</v>
      </c>
      <c r="C70" s="1852" t="s">
        <v>2275</v>
      </c>
      <c r="D70" s="1852" t="s">
        <v>2276</v>
      </c>
      <c r="E70" s="1852" t="s">
        <v>2277</v>
      </c>
      <c r="F70" s="1852" t="s">
        <v>2278</v>
      </c>
      <c r="G70" s="1852" t="s">
        <v>2279</v>
      </c>
      <c r="H70" s="1852" t="s">
        <v>28</v>
      </c>
      <c r="I70" s="1852" t="s">
        <v>897</v>
      </c>
    </row>
    <row customHeight="1" ht="11.25">
      <c r="A71" s="1852" t="s">
        <v>2253</v>
      </c>
      <c r="B71" s="1852" t="s">
        <v>16</v>
      </c>
      <c r="C71" s="1852" t="s">
        <v>2280</v>
      </c>
      <c r="D71" s="1852" t="s">
        <v>2281</v>
      </c>
      <c r="E71" s="1852" t="s">
        <v>2282</v>
      </c>
      <c r="F71" s="1852" t="s">
        <v>2283</v>
      </c>
      <c r="G71" s="1852" t="s">
        <v>28</v>
      </c>
      <c r="H71" s="1852" t="s">
        <v>28</v>
      </c>
      <c r="I71" s="1852" t="s">
        <v>897</v>
      </c>
    </row>
    <row customHeight="1" ht="11.25">
      <c r="A72" s="1852" t="s">
        <v>2253</v>
      </c>
      <c r="B72" s="1852" t="s">
        <v>16</v>
      </c>
      <c r="C72" s="1852" t="s">
        <v>2284</v>
      </c>
      <c r="D72" s="1852" t="s">
        <v>2285</v>
      </c>
      <c r="E72" s="1852" t="s">
        <v>2286</v>
      </c>
      <c r="F72" s="1852" t="s">
        <v>51</v>
      </c>
      <c r="G72" s="1852" t="s">
        <v>28</v>
      </c>
      <c r="H72" s="1852" t="s">
        <v>28</v>
      </c>
      <c r="I72" s="1852" t="s">
        <v>897</v>
      </c>
    </row>
    <row customHeight="1" ht="11.25">
      <c r="A73" s="1852" t="s">
        <v>2253</v>
      </c>
      <c r="B73" s="1852" t="s">
        <v>16</v>
      </c>
      <c r="C73" s="1852" t="s">
        <v>2291</v>
      </c>
      <c r="D73" s="1852" t="s">
        <v>2292</v>
      </c>
      <c r="E73" s="1852" t="s">
        <v>2293</v>
      </c>
      <c r="F73" s="1852" t="s">
        <v>51</v>
      </c>
      <c r="G73" s="1852" t="s">
        <v>28</v>
      </c>
      <c r="H73" s="1852" t="s">
        <v>28</v>
      </c>
      <c r="I73" s="1852" t="s">
        <v>897</v>
      </c>
    </row>
    <row customHeight="1" ht="11.25">
      <c r="A74" s="1852" t="s">
        <v>2253</v>
      </c>
      <c r="B74" s="1852" t="s">
        <v>16</v>
      </c>
      <c r="C74" s="1852" t="s">
        <v>2298</v>
      </c>
      <c r="D74" s="1852" t="s">
        <v>2299</v>
      </c>
      <c r="E74" s="1852" t="s">
        <v>2300</v>
      </c>
      <c r="F74" s="1852" t="s">
        <v>2301</v>
      </c>
      <c r="G74" s="1852" t="s">
        <v>2302</v>
      </c>
      <c r="H74" s="1852" t="s">
        <v>28</v>
      </c>
      <c r="I74" s="1852" t="s">
        <v>897</v>
      </c>
    </row>
    <row customHeight="1" ht="11.25">
      <c r="A75" s="1852" t="s">
        <v>2253</v>
      </c>
      <c r="B75" s="1852" t="s">
        <v>16</v>
      </c>
      <c r="C75" s="1852" t="s">
        <v>2303</v>
      </c>
      <c r="D75" s="1852" t="s">
        <v>2304</v>
      </c>
      <c r="E75" s="1852" t="s">
        <v>2305</v>
      </c>
      <c r="F75" s="1852" t="s">
        <v>2306</v>
      </c>
      <c r="G75" s="1852" t="s">
        <v>28</v>
      </c>
      <c r="H75" s="1852" t="s">
        <v>28</v>
      </c>
      <c r="I75" s="1852" t="s">
        <v>897</v>
      </c>
    </row>
    <row customHeight="1" ht="11.25">
      <c r="A76" s="1852" t="s">
        <v>2253</v>
      </c>
      <c r="B76" s="1852" t="s">
        <v>16</v>
      </c>
      <c r="C76" s="1852" t="s">
        <v>2316</v>
      </c>
      <c r="D76" s="1852" t="s">
        <v>2317</v>
      </c>
      <c r="E76" s="1852" t="s">
        <v>2318</v>
      </c>
      <c r="F76" s="1852" t="s">
        <v>51</v>
      </c>
      <c r="G76" s="1852" t="s">
        <v>2319</v>
      </c>
      <c r="H76" s="1852" t="s">
        <v>28</v>
      </c>
      <c r="I76" s="1852" t="s">
        <v>897</v>
      </c>
    </row>
    <row customHeight="1" ht="11.25">
      <c r="A77" s="1852" t="s">
        <v>2253</v>
      </c>
      <c r="B77" s="1852" t="s">
        <v>16</v>
      </c>
      <c r="C77" s="1852" t="s">
        <v>2327</v>
      </c>
      <c r="D77" s="1852" t="s">
        <v>2328</v>
      </c>
      <c r="E77" s="1852" t="s">
        <v>2329</v>
      </c>
      <c r="F77" s="1852" t="s">
        <v>51</v>
      </c>
      <c r="G77" s="1852" t="s">
        <v>2330</v>
      </c>
      <c r="H77" s="1852" t="s">
        <v>28</v>
      </c>
      <c r="I77" s="1852" t="s">
        <v>897</v>
      </c>
    </row>
    <row customHeight="1" ht="11.25">
      <c r="A78" s="1852" t="s">
        <v>2253</v>
      </c>
      <c r="B78" s="1852" t="s">
        <v>16</v>
      </c>
      <c r="C78" s="1852" t="s">
        <v>2331</v>
      </c>
      <c r="D78" s="1852" t="s">
        <v>2332</v>
      </c>
      <c r="E78" s="1852" t="s">
        <v>2333</v>
      </c>
      <c r="F78" s="1852" t="s">
        <v>2334</v>
      </c>
      <c r="G78" s="1852" t="s">
        <v>28</v>
      </c>
      <c r="H78" s="1852" t="s">
        <v>28</v>
      </c>
      <c r="I78" s="1852" t="s">
        <v>897</v>
      </c>
    </row>
    <row customHeight="1" ht="11.25">
      <c r="A79" s="1852" t="s">
        <v>2253</v>
      </c>
      <c r="B79" s="1852" t="s">
        <v>16</v>
      </c>
      <c r="C79" s="1852" t="s">
        <v>28</v>
      </c>
      <c r="D79" s="1852" t="s">
        <v>2335</v>
      </c>
      <c r="E79" s="1852" t="s">
        <v>2336</v>
      </c>
      <c r="F79" s="1852" t="s">
        <v>51</v>
      </c>
      <c r="G79" s="1852" t="s">
        <v>28</v>
      </c>
      <c r="H79" s="1852" t="s">
        <v>28</v>
      </c>
      <c r="I79" s="1852" t="s">
        <v>897</v>
      </c>
    </row>
    <row customHeight="1" ht="11.25">
      <c r="A80" s="1852" t="s">
        <v>2253</v>
      </c>
      <c r="B80" s="1852" t="s">
        <v>16</v>
      </c>
      <c r="C80" s="1852" t="s">
        <v>2337</v>
      </c>
      <c r="D80" s="1852" t="s">
        <v>2338</v>
      </c>
      <c r="E80" s="1852" t="s">
        <v>2339</v>
      </c>
      <c r="F80" s="1852" t="s">
        <v>2340</v>
      </c>
      <c r="G80" s="1852" t="s">
        <v>28</v>
      </c>
      <c r="H80" s="1852" t="s">
        <v>28</v>
      </c>
      <c r="I80" s="1852" t="s">
        <v>897</v>
      </c>
    </row>
    <row customHeight="1" ht="11.25">
      <c r="A81" s="1852" t="s">
        <v>2253</v>
      </c>
      <c r="B81" s="1852" t="s">
        <v>16</v>
      </c>
      <c r="C81" s="1852" t="s">
        <v>2359</v>
      </c>
      <c r="D81" s="1852" t="s">
        <v>2360</v>
      </c>
      <c r="E81" s="1852" t="s">
        <v>2361</v>
      </c>
      <c r="F81" s="1852" t="s">
        <v>2362</v>
      </c>
      <c r="G81" s="1852" t="s">
        <v>28</v>
      </c>
      <c r="H81" s="1852" t="s">
        <v>28</v>
      </c>
      <c r="I81" s="1852" t="s">
        <v>897</v>
      </c>
    </row>
    <row customHeight="1" ht="11.25">
      <c r="A82" s="1852" t="s">
        <v>2253</v>
      </c>
      <c r="B82" s="1852" t="s">
        <v>16</v>
      </c>
      <c r="C82" s="1852" t="s">
        <v>2366</v>
      </c>
      <c r="D82" s="1852" t="s">
        <v>2367</v>
      </c>
      <c r="E82" s="1852" t="s">
        <v>2368</v>
      </c>
      <c r="F82" s="1852" t="s">
        <v>2369</v>
      </c>
      <c r="G82" s="1852" t="s">
        <v>28</v>
      </c>
      <c r="H82" s="1852" t="s">
        <v>28</v>
      </c>
      <c r="I82" s="1852" t="s">
        <v>897</v>
      </c>
    </row>
    <row customHeight="1" ht="11.25">
      <c r="A83" s="1852" t="s">
        <v>2253</v>
      </c>
      <c r="B83" s="1852" t="s">
        <v>16</v>
      </c>
      <c r="C83" s="1852" t="s">
        <v>2370</v>
      </c>
      <c r="D83" s="1852" t="s">
        <v>2371</v>
      </c>
      <c r="E83" s="1852" t="s">
        <v>2372</v>
      </c>
      <c r="F83" s="1852" t="s">
        <v>2274</v>
      </c>
      <c r="G83" s="1852" t="s">
        <v>28</v>
      </c>
      <c r="H83" s="1852" t="s">
        <v>28</v>
      </c>
      <c r="I83" s="1852" t="s">
        <v>897</v>
      </c>
    </row>
    <row customHeight="1" ht="11.25">
      <c r="A84" s="1852" t="s">
        <v>2253</v>
      </c>
      <c r="B84" s="1852" t="s">
        <v>16</v>
      </c>
      <c r="C84" s="1852" t="s">
        <v>2373</v>
      </c>
      <c r="D84" s="1852" t="s">
        <v>2374</v>
      </c>
      <c r="E84" s="1852" t="s">
        <v>2375</v>
      </c>
      <c r="F84" s="1852" t="s">
        <v>2265</v>
      </c>
      <c r="G84" s="1852" t="s">
        <v>28</v>
      </c>
      <c r="H84" s="1852" t="s">
        <v>28</v>
      </c>
      <c r="I84" s="1852" t="s">
        <v>897</v>
      </c>
    </row>
    <row customHeight="1" ht="11.25">
      <c r="A85" s="1852" t="s">
        <v>2253</v>
      </c>
      <c r="B85" s="1852" t="s">
        <v>16</v>
      </c>
      <c r="C85" s="1852" t="s">
        <v>2376</v>
      </c>
      <c r="D85" s="1852" t="s">
        <v>2377</v>
      </c>
      <c r="E85" s="1852" t="s">
        <v>2378</v>
      </c>
      <c r="F85" s="1852" t="s">
        <v>51</v>
      </c>
      <c r="G85" s="1852" t="s">
        <v>28</v>
      </c>
      <c r="H85" s="1852" t="s">
        <v>28</v>
      </c>
      <c r="I85" s="1852" t="s">
        <v>897</v>
      </c>
    </row>
    <row customHeight="1" ht="11.25">
      <c r="A86" s="1852" t="s">
        <v>2253</v>
      </c>
      <c r="B86" s="1852" t="s">
        <v>16</v>
      </c>
      <c r="C86" s="1852" t="s">
        <v>2390</v>
      </c>
      <c r="D86" s="1852" t="s">
        <v>2391</v>
      </c>
      <c r="E86" s="1852" t="s">
        <v>2392</v>
      </c>
      <c r="F86" s="1852" t="s">
        <v>2340</v>
      </c>
      <c r="G86" s="1852" t="s">
        <v>28</v>
      </c>
      <c r="H86" s="1852" t="s">
        <v>28</v>
      </c>
      <c r="I86" s="1852" t="s">
        <v>897</v>
      </c>
    </row>
    <row customHeight="1" ht="11.25">
      <c r="A87" s="1852" t="s">
        <v>2253</v>
      </c>
      <c r="B87" s="1852" t="s">
        <v>16</v>
      </c>
      <c r="C87" s="1852" t="s">
        <v>2393</v>
      </c>
      <c r="D87" s="1852" t="s">
        <v>2394</v>
      </c>
      <c r="E87" s="1852" t="s">
        <v>2395</v>
      </c>
      <c r="F87" s="1852" t="s">
        <v>2265</v>
      </c>
      <c r="G87" s="1852" t="s">
        <v>28</v>
      </c>
      <c r="H87" s="1852" t="s">
        <v>28</v>
      </c>
      <c r="I87" s="1852" t="s">
        <v>897</v>
      </c>
    </row>
    <row customHeight="1" ht="11.25">
      <c r="A88" s="1852" t="s">
        <v>2253</v>
      </c>
      <c r="B88" s="1852" t="s">
        <v>16</v>
      </c>
      <c r="C88" s="1852" t="s">
        <v>2396</v>
      </c>
      <c r="D88" s="1852" t="s">
        <v>2397</v>
      </c>
      <c r="E88" s="1852" t="s">
        <v>2398</v>
      </c>
      <c r="F88" s="1852" t="s">
        <v>2310</v>
      </c>
      <c r="G88" s="1852" t="s">
        <v>28</v>
      </c>
      <c r="H88" s="1852" t="s">
        <v>28</v>
      </c>
      <c r="I88" s="1852" t="s">
        <v>897</v>
      </c>
    </row>
    <row customHeight="1" ht="11.25">
      <c r="A89" s="1852" t="s">
        <v>2253</v>
      </c>
      <c r="B89" s="1852" t="s">
        <v>16</v>
      </c>
      <c r="C89" s="1852" t="s">
        <v>2399</v>
      </c>
      <c r="D89" s="1852" t="s">
        <v>2400</v>
      </c>
      <c r="E89" s="1852" t="s">
        <v>2401</v>
      </c>
      <c r="F89" s="1852" t="s">
        <v>2402</v>
      </c>
      <c r="G89" s="1852" t="s">
        <v>28</v>
      </c>
      <c r="H89" s="1852" t="s">
        <v>28</v>
      </c>
      <c r="I89" s="1852" t="s">
        <v>897</v>
      </c>
    </row>
    <row customHeight="1" ht="11.25">
      <c r="A90" s="1852" t="s">
        <v>2253</v>
      </c>
      <c r="B90" s="1852" t="s">
        <v>16</v>
      </c>
      <c r="C90" s="1852" t="s">
        <v>2411</v>
      </c>
      <c r="D90" s="1852" t="s">
        <v>2412</v>
      </c>
      <c r="E90" s="1852" t="s">
        <v>2413</v>
      </c>
      <c r="F90" s="1852" t="s">
        <v>2265</v>
      </c>
      <c r="G90" s="1852" t="s">
        <v>28</v>
      </c>
      <c r="H90" s="1852" t="s">
        <v>28</v>
      </c>
      <c r="I90" s="1852" t="s">
        <v>897</v>
      </c>
    </row>
    <row customHeight="1" ht="11.25">
      <c r="A91" s="1852" t="s">
        <v>2253</v>
      </c>
      <c r="B91" s="1852" t="s">
        <v>16</v>
      </c>
      <c r="C91" s="1852" t="s">
        <v>2414</v>
      </c>
      <c r="D91" s="1852" t="s">
        <v>2415</v>
      </c>
      <c r="E91" s="1852" t="s">
        <v>2416</v>
      </c>
      <c r="F91" s="1852" t="s">
        <v>2417</v>
      </c>
      <c r="G91" s="1852" t="s">
        <v>2418</v>
      </c>
      <c r="H91" s="1852" t="s">
        <v>28</v>
      </c>
      <c r="I91" s="1852" t="s">
        <v>897</v>
      </c>
    </row>
    <row customHeight="1" ht="11.25">
      <c r="A92" s="1852" t="s">
        <v>2253</v>
      </c>
      <c r="B92" s="1852" t="s">
        <v>16</v>
      </c>
      <c r="C92" s="1852" t="s">
        <v>2424</v>
      </c>
      <c r="D92" s="1852" t="s">
        <v>2425</v>
      </c>
      <c r="E92" s="1852" t="s">
        <v>2426</v>
      </c>
      <c r="F92" s="1852" t="s">
        <v>2427</v>
      </c>
      <c r="G92" s="1852" t="s">
        <v>28</v>
      </c>
      <c r="H92" s="1852" t="s">
        <v>28</v>
      </c>
      <c r="I92" s="1852" t="s">
        <v>897</v>
      </c>
    </row>
    <row customHeight="1" ht="11.25">
      <c r="A93" s="1852" t="s">
        <v>2253</v>
      </c>
      <c r="B93" s="1852" t="s">
        <v>16</v>
      </c>
      <c r="C93" s="1852" t="s">
        <v>2428</v>
      </c>
      <c r="D93" s="1852" t="s">
        <v>2429</v>
      </c>
      <c r="E93" s="1852" t="s">
        <v>2430</v>
      </c>
      <c r="F93" s="1852" t="s">
        <v>2265</v>
      </c>
      <c r="G93" s="1852" t="s">
        <v>28</v>
      </c>
      <c r="H93" s="1852" t="s">
        <v>28</v>
      </c>
      <c r="I93" s="1852" t="s">
        <v>897</v>
      </c>
    </row>
    <row customHeight="1" ht="11.25">
      <c r="A94" s="1852" t="s">
        <v>2253</v>
      </c>
      <c r="B94" s="1852" t="s">
        <v>16</v>
      </c>
      <c r="C94" s="1852" t="s">
        <v>2431</v>
      </c>
      <c r="D94" s="1852" t="s">
        <v>2432</v>
      </c>
      <c r="E94" s="1852" t="s">
        <v>2433</v>
      </c>
      <c r="F94" s="1852" t="s">
        <v>2265</v>
      </c>
      <c r="G94" s="1852" t="s">
        <v>28</v>
      </c>
      <c r="H94" s="1852" t="s">
        <v>28</v>
      </c>
      <c r="I94" s="1852" t="s">
        <v>897</v>
      </c>
    </row>
    <row customHeight="1" ht="11.25">
      <c r="A95" s="1852" t="s">
        <v>2253</v>
      </c>
      <c r="B95" s="1852" t="s">
        <v>16</v>
      </c>
      <c r="C95" s="1852" t="s">
        <v>2434</v>
      </c>
      <c r="D95" s="1852" t="s">
        <v>2435</v>
      </c>
      <c r="E95" s="1852" t="s">
        <v>2436</v>
      </c>
      <c r="F95" s="1852" t="s">
        <v>2437</v>
      </c>
      <c r="G95" s="1852" t="s">
        <v>2438</v>
      </c>
      <c r="H95" s="1852" t="s">
        <v>28</v>
      </c>
      <c r="I95" s="1852" t="s">
        <v>897</v>
      </c>
    </row>
    <row customHeight="1" ht="11.25">
      <c r="A96" s="1852" t="s">
        <v>2253</v>
      </c>
      <c r="B96" s="1852" t="s">
        <v>16</v>
      </c>
      <c r="C96" s="1852" t="s">
        <v>2439</v>
      </c>
      <c r="D96" s="1852" t="s">
        <v>2440</v>
      </c>
      <c r="E96" s="1852" t="s">
        <v>2441</v>
      </c>
      <c r="F96" s="1852" t="s">
        <v>2357</v>
      </c>
      <c r="G96" s="1852" t="s">
        <v>28</v>
      </c>
      <c r="H96" s="1852" t="s">
        <v>28</v>
      </c>
      <c r="I96" s="1852" t="s">
        <v>897</v>
      </c>
    </row>
    <row customHeight="1" ht="11.25">
      <c r="A97" s="1852" t="s">
        <v>2253</v>
      </c>
      <c r="B97" s="1852" t="s">
        <v>16</v>
      </c>
      <c r="C97" s="1852" t="s">
        <v>2449</v>
      </c>
      <c r="D97" s="1852" t="s">
        <v>2450</v>
      </c>
      <c r="E97" s="1852" t="s">
        <v>2451</v>
      </c>
      <c r="F97" s="1852" t="s">
        <v>2274</v>
      </c>
      <c r="G97" s="1852" t="s">
        <v>2452</v>
      </c>
      <c r="H97" s="1852" t="s">
        <v>28</v>
      </c>
      <c r="I97" s="1852" t="s">
        <v>897</v>
      </c>
    </row>
    <row customHeight="1" ht="11.25">
      <c r="A98" s="1852" t="s">
        <v>2253</v>
      </c>
      <c r="B98" s="1852" t="s">
        <v>16</v>
      </c>
      <c r="C98" s="1852" t="s">
        <v>2453</v>
      </c>
      <c r="D98" s="1852" t="s">
        <v>2454</v>
      </c>
      <c r="E98" s="1852" t="s">
        <v>2455</v>
      </c>
      <c r="F98" s="1852" t="s">
        <v>2456</v>
      </c>
      <c r="G98" s="1852" t="s">
        <v>28</v>
      </c>
      <c r="H98" s="1852" t="s">
        <v>28</v>
      </c>
      <c r="I98" s="1852" t="s">
        <v>897</v>
      </c>
    </row>
    <row customHeight="1" ht="11.25">
      <c r="A99" s="1852" t="s">
        <v>2253</v>
      </c>
      <c r="B99" s="1852" t="s">
        <v>16</v>
      </c>
      <c r="C99" s="1852" t="s">
        <v>2462</v>
      </c>
      <c r="D99" s="1852" t="s">
        <v>2463</v>
      </c>
      <c r="E99" s="1852" t="s">
        <v>2464</v>
      </c>
      <c r="F99" s="1852" t="s">
        <v>2437</v>
      </c>
      <c r="G99" s="1852" t="s">
        <v>28</v>
      </c>
      <c r="H99" s="1852" t="s">
        <v>28</v>
      </c>
      <c r="I99" s="1852" t="s">
        <v>897</v>
      </c>
    </row>
    <row customHeight="1" ht="11.25">
      <c r="A100" s="1852" t="s">
        <v>2253</v>
      </c>
      <c r="B100" s="1852" t="s">
        <v>16</v>
      </c>
      <c r="C100" s="1852" t="s">
        <v>2465</v>
      </c>
      <c r="D100" s="1852" t="s">
        <v>2466</v>
      </c>
      <c r="E100" s="1852" t="s">
        <v>2467</v>
      </c>
      <c r="F100" s="1852" t="s">
        <v>2301</v>
      </c>
      <c r="G100" s="1852" t="s">
        <v>28</v>
      </c>
      <c r="H100" s="1852" t="s">
        <v>28</v>
      </c>
      <c r="I100" s="1852" t="s">
        <v>897</v>
      </c>
    </row>
    <row customHeight="1" ht="11.25">
      <c r="A101" s="1852" t="s">
        <v>2253</v>
      </c>
      <c r="B101" s="1852" t="s">
        <v>16</v>
      </c>
      <c r="C101" s="1852" t="s">
        <v>2468</v>
      </c>
      <c r="D101" s="1852" t="s">
        <v>2469</v>
      </c>
      <c r="E101" s="1852" t="s">
        <v>2470</v>
      </c>
      <c r="F101" s="1852" t="s">
        <v>2357</v>
      </c>
      <c r="G101" s="1852" t="s">
        <v>28</v>
      </c>
      <c r="H101" s="1852" t="s">
        <v>28</v>
      </c>
      <c r="I101" s="1852" t="s">
        <v>897</v>
      </c>
    </row>
    <row customHeight="1" ht="11.25">
      <c r="A102" s="1852" t="s">
        <v>2253</v>
      </c>
      <c r="B102" s="1852" t="s">
        <v>16</v>
      </c>
      <c r="C102" s="1852" t="s">
        <v>2471</v>
      </c>
      <c r="D102" s="1852" t="s">
        <v>2472</v>
      </c>
      <c r="E102" s="1852" t="s">
        <v>2473</v>
      </c>
      <c r="F102" s="1852" t="s">
        <v>2474</v>
      </c>
      <c r="G102" s="1852" t="s">
        <v>2475</v>
      </c>
      <c r="H102" s="1852" t="s">
        <v>28</v>
      </c>
      <c r="I102" s="1852" t="s">
        <v>897</v>
      </c>
    </row>
    <row customHeight="1" ht="11.25">
      <c r="A103" s="1852" t="s">
        <v>2253</v>
      </c>
      <c r="B103" s="1852" t="s">
        <v>16</v>
      </c>
      <c r="C103" s="1852" t="s">
        <v>13</v>
      </c>
      <c r="D103" s="1852" t="s">
        <v>46</v>
      </c>
      <c r="E103" s="1852" t="s">
        <v>49</v>
      </c>
      <c r="F103" s="1852" t="s">
        <v>51</v>
      </c>
      <c r="G103" s="1852" t="s">
        <v>28</v>
      </c>
      <c r="H103" s="1852" t="s">
        <v>28</v>
      </c>
      <c r="I103" s="1852" t="s">
        <v>897</v>
      </c>
    </row>
    <row customHeight="1" ht="11.25">
      <c r="A104" s="1852" t="s">
        <v>2253</v>
      </c>
      <c r="B104" s="1852" t="s">
        <v>16</v>
      </c>
      <c r="C104" s="1852" t="s">
        <v>2479</v>
      </c>
      <c r="D104" s="1852" t="s">
        <v>2480</v>
      </c>
      <c r="E104" s="1852" t="s">
        <v>2473</v>
      </c>
      <c r="F104" s="1852" t="s">
        <v>2481</v>
      </c>
      <c r="G104" s="1852" t="s">
        <v>2482</v>
      </c>
      <c r="H104" s="1852" t="s">
        <v>28</v>
      </c>
      <c r="I104" s="1852" t="s">
        <v>897</v>
      </c>
    </row>
    <row customHeight="1" ht="11.25">
      <c r="A105" s="1852" t="s">
        <v>2253</v>
      </c>
      <c r="B105" s="1852" t="s">
        <v>16</v>
      </c>
      <c r="C105" s="1852" t="s">
        <v>2483</v>
      </c>
      <c r="D105" s="1852" t="s">
        <v>2484</v>
      </c>
      <c r="E105" s="1852" t="s">
        <v>2485</v>
      </c>
      <c r="F105" s="1852" t="s">
        <v>2486</v>
      </c>
      <c r="G105" s="1852" t="s">
        <v>28</v>
      </c>
      <c r="H105" s="1852" t="s">
        <v>28</v>
      </c>
      <c r="I105" s="1852" t="s">
        <v>897</v>
      </c>
    </row>
    <row customHeight="1" ht="11.25">
      <c r="A106" s="1852" t="s">
        <v>2253</v>
      </c>
      <c r="B106" s="1852" t="s">
        <v>16</v>
      </c>
      <c r="C106" s="1852" t="s">
        <v>2254</v>
      </c>
      <c r="D106" s="1852" t="s">
        <v>2255</v>
      </c>
      <c r="E106" s="1852" t="s">
        <v>2256</v>
      </c>
      <c r="F106" s="1852" t="s">
        <v>2257</v>
      </c>
      <c r="G106" s="1852" t="s">
        <v>2258</v>
      </c>
      <c r="H106" s="1852" t="s">
        <v>28</v>
      </c>
      <c r="I106" s="1852" t="s">
        <v>857</v>
      </c>
    </row>
    <row customHeight="1" ht="11.25">
      <c r="A107" s="1852" t="s">
        <v>2253</v>
      </c>
      <c r="B107" s="1852" t="s">
        <v>16</v>
      </c>
      <c r="C107" s="1852" t="s">
        <v>2259</v>
      </c>
      <c r="D107" s="1852" t="s">
        <v>2255</v>
      </c>
      <c r="E107" s="1852" t="s">
        <v>2256</v>
      </c>
      <c r="F107" s="1852" t="s">
        <v>2260</v>
      </c>
      <c r="G107" s="1852" t="s">
        <v>2261</v>
      </c>
      <c r="H107" s="1852" t="s">
        <v>28</v>
      </c>
      <c r="I107" s="1852" t="s">
        <v>857</v>
      </c>
    </row>
    <row customHeight="1" ht="11.25">
      <c r="A108" s="1852" t="s">
        <v>2253</v>
      </c>
      <c r="B108" s="1852" t="s">
        <v>16</v>
      </c>
      <c r="C108" s="1852" t="s">
        <v>2498</v>
      </c>
      <c r="D108" s="1852" t="s">
        <v>2499</v>
      </c>
      <c r="E108" s="1852" t="s">
        <v>2500</v>
      </c>
      <c r="F108" s="1852" t="s">
        <v>2323</v>
      </c>
      <c r="G108" s="1852" t="s">
        <v>2501</v>
      </c>
      <c r="H108" s="1852" t="s">
        <v>28</v>
      </c>
      <c r="I108" s="1852" t="s">
        <v>857</v>
      </c>
    </row>
    <row customHeight="1" ht="11.25">
      <c r="A109" s="1852" t="s">
        <v>2253</v>
      </c>
      <c r="B109" s="1852" t="s">
        <v>16</v>
      </c>
      <c r="C109" s="1852" t="s">
        <v>2262</v>
      </c>
      <c r="D109" s="1852" t="s">
        <v>2263</v>
      </c>
      <c r="E109" s="1852" t="s">
        <v>2264</v>
      </c>
      <c r="F109" s="1852" t="s">
        <v>2265</v>
      </c>
      <c r="G109" s="1852" t="s">
        <v>28</v>
      </c>
      <c r="H109" s="1852" t="s">
        <v>28</v>
      </c>
      <c r="I109" s="1852" t="s">
        <v>857</v>
      </c>
    </row>
    <row customHeight="1" ht="11.25">
      <c r="A110" s="1852" t="s">
        <v>2253</v>
      </c>
      <c r="B110" s="1852" t="s">
        <v>16</v>
      </c>
      <c r="C110" s="1852" t="s">
        <v>2502</v>
      </c>
      <c r="D110" s="1852" t="s">
        <v>2503</v>
      </c>
      <c r="E110" s="1852" t="s">
        <v>2504</v>
      </c>
      <c r="F110" s="1852" t="s">
        <v>2265</v>
      </c>
      <c r="G110" s="1852" t="s">
        <v>2505</v>
      </c>
      <c r="H110" s="1852" t="s">
        <v>28</v>
      </c>
      <c r="I110" s="1852" t="s">
        <v>857</v>
      </c>
    </row>
    <row customHeight="1" ht="11.25">
      <c r="A111" s="1852" t="s">
        <v>2253</v>
      </c>
      <c r="B111" s="1852" t="s">
        <v>16</v>
      </c>
      <c r="C111" s="1852" t="s">
        <v>2275</v>
      </c>
      <c r="D111" s="1852" t="s">
        <v>2276</v>
      </c>
      <c r="E111" s="1852" t="s">
        <v>2277</v>
      </c>
      <c r="F111" s="1852" t="s">
        <v>2278</v>
      </c>
      <c r="G111" s="1852" t="s">
        <v>2279</v>
      </c>
      <c r="H111" s="1852" t="s">
        <v>28</v>
      </c>
      <c r="I111" s="1852" t="s">
        <v>857</v>
      </c>
    </row>
    <row customHeight="1" ht="11.25">
      <c r="A112" s="1852" t="s">
        <v>2253</v>
      </c>
      <c r="B112" s="1852" t="s">
        <v>16</v>
      </c>
      <c r="C112" s="1852" t="s">
        <v>2506</v>
      </c>
      <c r="D112" s="1852" t="s">
        <v>2507</v>
      </c>
      <c r="E112" s="1852" t="s">
        <v>2508</v>
      </c>
      <c r="F112" s="1852" t="s">
        <v>2283</v>
      </c>
      <c r="G112" s="1852" t="s">
        <v>2509</v>
      </c>
      <c r="H112" s="1852" t="s">
        <v>28</v>
      </c>
      <c r="I112" s="1852" t="s">
        <v>857</v>
      </c>
    </row>
    <row customHeight="1" ht="11.25">
      <c r="A113" s="1852" t="s">
        <v>2253</v>
      </c>
      <c r="B113" s="1852" t="s">
        <v>16</v>
      </c>
      <c r="C113" s="1852" t="s">
        <v>2287</v>
      </c>
      <c r="D113" s="1852" t="s">
        <v>2288</v>
      </c>
      <c r="E113" s="1852" t="s">
        <v>2289</v>
      </c>
      <c r="F113" s="1852" t="s">
        <v>51</v>
      </c>
      <c r="G113" s="1852" t="s">
        <v>2290</v>
      </c>
      <c r="H113" s="1852" t="s">
        <v>28</v>
      </c>
      <c r="I113" s="1852" t="s">
        <v>857</v>
      </c>
    </row>
    <row customHeight="1" ht="11.25">
      <c r="A114" s="1852" t="s">
        <v>2253</v>
      </c>
      <c r="B114" s="1852" t="s">
        <v>16</v>
      </c>
      <c r="C114" s="1852" t="s">
        <v>2294</v>
      </c>
      <c r="D114" s="1852" t="s">
        <v>2295</v>
      </c>
      <c r="E114" s="1852" t="s">
        <v>2296</v>
      </c>
      <c r="F114" s="1852" t="s">
        <v>2297</v>
      </c>
      <c r="G114" s="1852" t="s">
        <v>28</v>
      </c>
      <c r="H114" s="1852" t="s">
        <v>28</v>
      </c>
      <c r="I114" s="1852" t="s">
        <v>857</v>
      </c>
    </row>
    <row customHeight="1" ht="11.25">
      <c r="A115" s="1852" t="s">
        <v>2253</v>
      </c>
      <c r="B115" s="1852" t="s">
        <v>16</v>
      </c>
      <c r="C115" s="1852" t="s">
        <v>2298</v>
      </c>
      <c r="D115" s="1852" t="s">
        <v>2299</v>
      </c>
      <c r="E115" s="1852" t="s">
        <v>2300</v>
      </c>
      <c r="F115" s="1852" t="s">
        <v>2301</v>
      </c>
      <c r="G115" s="1852" t="s">
        <v>2302</v>
      </c>
      <c r="H115" s="1852" t="s">
        <v>28</v>
      </c>
      <c r="I115" s="1852" t="s">
        <v>857</v>
      </c>
    </row>
    <row customHeight="1" ht="11.25">
      <c r="A116" s="1852" t="s">
        <v>2253</v>
      </c>
      <c r="B116" s="1852" t="s">
        <v>16</v>
      </c>
      <c r="C116" s="1852" t="s">
        <v>2510</v>
      </c>
      <c r="D116" s="1852" t="s">
        <v>2511</v>
      </c>
      <c r="E116" s="1852" t="s">
        <v>2314</v>
      </c>
      <c r="F116" s="1852" t="s">
        <v>2490</v>
      </c>
      <c r="G116" s="1852" t="s">
        <v>2512</v>
      </c>
      <c r="H116" s="1852" t="s">
        <v>28</v>
      </c>
      <c r="I116" s="1852" t="s">
        <v>857</v>
      </c>
    </row>
    <row customHeight="1" ht="11.25">
      <c r="A117" s="1852" t="s">
        <v>2253</v>
      </c>
      <c r="B117" s="1852" t="s">
        <v>16</v>
      </c>
      <c r="C117" s="1852" t="s">
        <v>2316</v>
      </c>
      <c r="D117" s="1852" t="s">
        <v>2317</v>
      </c>
      <c r="E117" s="1852" t="s">
        <v>2318</v>
      </c>
      <c r="F117" s="1852" t="s">
        <v>51</v>
      </c>
      <c r="G117" s="1852" t="s">
        <v>2319</v>
      </c>
      <c r="H117" s="1852" t="s">
        <v>28</v>
      </c>
      <c r="I117" s="1852" t="s">
        <v>857</v>
      </c>
    </row>
    <row customHeight="1" ht="11.25">
      <c r="A118" s="1852" t="s">
        <v>2253</v>
      </c>
      <c r="B118" s="1852" t="s">
        <v>16</v>
      </c>
      <c r="C118" s="1852" t="s">
        <v>2513</v>
      </c>
      <c r="D118" s="1852" t="s">
        <v>2514</v>
      </c>
      <c r="E118" s="1852" t="s">
        <v>2515</v>
      </c>
      <c r="F118" s="1852" t="s">
        <v>2357</v>
      </c>
      <c r="G118" s="1852" t="s">
        <v>2516</v>
      </c>
      <c r="H118" s="1852" t="s">
        <v>28</v>
      </c>
      <c r="I118" s="1852" t="s">
        <v>857</v>
      </c>
    </row>
    <row customHeight="1" ht="11.25">
      <c r="A119" s="1852" t="s">
        <v>2253</v>
      </c>
      <c r="B119" s="1852" t="s">
        <v>16</v>
      </c>
      <c r="C119" s="1852" t="s">
        <v>2327</v>
      </c>
      <c r="D119" s="1852" t="s">
        <v>2328</v>
      </c>
      <c r="E119" s="1852" t="s">
        <v>2329</v>
      </c>
      <c r="F119" s="1852" t="s">
        <v>51</v>
      </c>
      <c r="G119" s="1852" t="s">
        <v>2330</v>
      </c>
      <c r="H119" s="1852" t="s">
        <v>28</v>
      </c>
      <c r="I119" s="1852" t="s">
        <v>857</v>
      </c>
    </row>
    <row customHeight="1" ht="11.25">
      <c r="A120" s="1852" t="s">
        <v>2253</v>
      </c>
      <c r="B120" s="1852" t="s">
        <v>16</v>
      </c>
      <c r="C120" s="1852" t="s">
        <v>2331</v>
      </c>
      <c r="D120" s="1852" t="s">
        <v>2332</v>
      </c>
      <c r="E120" s="1852" t="s">
        <v>2333</v>
      </c>
      <c r="F120" s="1852" t="s">
        <v>2334</v>
      </c>
      <c r="G120" s="1852" t="s">
        <v>28</v>
      </c>
      <c r="H120" s="1852" t="s">
        <v>28</v>
      </c>
      <c r="I120" s="1852" t="s">
        <v>857</v>
      </c>
    </row>
    <row customHeight="1" ht="11.25">
      <c r="A121" s="1852" t="s">
        <v>2253</v>
      </c>
      <c r="B121" s="1852" t="s">
        <v>16</v>
      </c>
      <c r="C121" s="1852" t="s">
        <v>28</v>
      </c>
      <c r="D121" s="1852" t="s">
        <v>2335</v>
      </c>
      <c r="E121" s="1852" t="s">
        <v>2336</v>
      </c>
      <c r="F121" s="1852" t="s">
        <v>51</v>
      </c>
      <c r="G121" s="1852" t="s">
        <v>28</v>
      </c>
      <c r="H121" s="1852" t="s">
        <v>28</v>
      </c>
      <c r="I121" s="1852" t="s">
        <v>857</v>
      </c>
    </row>
    <row customHeight="1" ht="11.25">
      <c r="A122" s="1852" t="s">
        <v>2253</v>
      </c>
      <c r="B122" s="1852" t="s">
        <v>16</v>
      </c>
      <c r="C122" s="1852" t="s">
        <v>2337</v>
      </c>
      <c r="D122" s="1852" t="s">
        <v>2338</v>
      </c>
      <c r="E122" s="1852" t="s">
        <v>2339</v>
      </c>
      <c r="F122" s="1852" t="s">
        <v>2340</v>
      </c>
      <c r="G122" s="1852" t="s">
        <v>28</v>
      </c>
      <c r="H122" s="1852" t="s">
        <v>28</v>
      </c>
      <c r="I122" s="1852" t="s">
        <v>857</v>
      </c>
    </row>
    <row customHeight="1" ht="11.25">
      <c r="A123" s="1852" t="s">
        <v>2253</v>
      </c>
      <c r="B123" s="1852" t="s">
        <v>16</v>
      </c>
      <c r="C123" s="1852" t="s">
        <v>2517</v>
      </c>
      <c r="D123" s="1852" t="s">
        <v>2518</v>
      </c>
      <c r="E123" s="1852" t="s">
        <v>2519</v>
      </c>
      <c r="F123" s="1852" t="s">
        <v>2265</v>
      </c>
      <c r="G123" s="1852" t="s">
        <v>28</v>
      </c>
      <c r="H123" s="1852" t="s">
        <v>28</v>
      </c>
      <c r="I123" s="1852" t="s">
        <v>857</v>
      </c>
    </row>
    <row customHeight="1" ht="11.25">
      <c r="A124" s="1852" t="s">
        <v>2253</v>
      </c>
      <c r="B124" s="1852" t="s">
        <v>16</v>
      </c>
      <c r="C124" s="1852" t="s">
        <v>2341</v>
      </c>
      <c r="D124" s="1852" t="s">
        <v>2342</v>
      </c>
      <c r="E124" s="1852" t="s">
        <v>2343</v>
      </c>
      <c r="F124" s="1852" t="s">
        <v>2265</v>
      </c>
      <c r="G124" s="1852" t="s">
        <v>28</v>
      </c>
      <c r="H124" s="1852" t="s">
        <v>2344</v>
      </c>
      <c r="I124" s="1852" t="s">
        <v>857</v>
      </c>
    </row>
    <row customHeight="1" ht="11.25">
      <c r="A125" s="1852" t="s">
        <v>2253</v>
      </c>
      <c r="B125" s="1852" t="s">
        <v>16</v>
      </c>
      <c r="C125" s="1852" t="s">
        <v>2345</v>
      </c>
      <c r="D125" s="1852" t="s">
        <v>2346</v>
      </c>
      <c r="E125" s="1852" t="s">
        <v>2347</v>
      </c>
      <c r="F125" s="1852" t="s">
        <v>2340</v>
      </c>
      <c r="G125" s="1852" t="s">
        <v>2348</v>
      </c>
      <c r="H125" s="1852" t="s">
        <v>28</v>
      </c>
      <c r="I125" s="1852" t="s">
        <v>857</v>
      </c>
    </row>
    <row customHeight="1" ht="11.25">
      <c r="A126" s="1852" t="s">
        <v>2253</v>
      </c>
      <c r="B126" s="1852" t="s">
        <v>16</v>
      </c>
      <c r="C126" s="1852" t="s">
        <v>2349</v>
      </c>
      <c r="D126" s="1852" t="s">
        <v>2350</v>
      </c>
      <c r="E126" s="1852" t="s">
        <v>2351</v>
      </c>
      <c r="F126" s="1852" t="s">
        <v>2340</v>
      </c>
      <c r="G126" s="1852" t="s">
        <v>2352</v>
      </c>
      <c r="H126" s="1852" t="s">
        <v>2353</v>
      </c>
      <c r="I126" s="1852" t="s">
        <v>857</v>
      </c>
    </row>
    <row customHeight="1" ht="11.25">
      <c r="A127" s="1852" t="s">
        <v>2253</v>
      </c>
      <c r="B127" s="1852" t="s">
        <v>16</v>
      </c>
      <c r="C127" s="1852" t="s">
        <v>2354</v>
      </c>
      <c r="D127" s="1852" t="s">
        <v>2355</v>
      </c>
      <c r="E127" s="1852" t="s">
        <v>2356</v>
      </c>
      <c r="F127" s="1852" t="s">
        <v>2357</v>
      </c>
      <c r="G127" s="1852" t="s">
        <v>2358</v>
      </c>
      <c r="H127" s="1852" t="s">
        <v>28</v>
      </c>
      <c r="I127" s="1852" t="s">
        <v>857</v>
      </c>
    </row>
    <row customHeight="1" ht="11.25">
      <c r="A128" s="1852" t="s">
        <v>2253</v>
      </c>
      <c r="B128" s="1852" t="s">
        <v>16</v>
      </c>
      <c r="C128" s="1852" t="s">
        <v>2359</v>
      </c>
      <c r="D128" s="1852" t="s">
        <v>2360</v>
      </c>
      <c r="E128" s="1852" t="s">
        <v>2361</v>
      </c>
      <c r="F128" s="1852" t="s">
        <v>2362</v>
      </c>
      <c r="G128" s="1852" t="s">
        <v>28</v>
      </c>
      <c r="H128" s="1852" t="s">
        <v>28</v>
      </c>
      <c r="I128" s="1852" t="s">
        <v>857</v>
      </c>
    </row>
    <row customHeight="1" ht="11.25">
      <c r="A129" s="1852" t="s">
        <v>2253</v>
      </c>
      <c r="B129" s="1852" t="s">
        <v>16</v>
      </c>
      <c r="C129" s="1852" t="s">
        <v>2520</v>
      </c>
      <c r="D129" s="1852" t="s">
        <v>2521</v>
      </c>
      <c r="E129" s="1852" t="s">
        <v>2522</v>
      </c>
      <c r="F129" s="1852" t="s">
        <v>2523</v>
      </c>
      <c r="G129" s="1852" t="s">
        <v>28</v>
      </c>
      <c r="H129" s="1852" t="s">
        <v>28</v>
      </c>
      <c r="I129" s="1852" t="s">
        <v>857</v>
      </c>
    </row>
    <row customHeight="1" ht="11.25">
      <c r="A130" s="1852" t="s">
        <v>2253</v>
      </c>
      <c r="B130" s="1852" t="s">
        <v>16</v>
      </c>
      <c r="C130" s="1852" t="s">
        <v>2370</v>
      </c>
      <c r="D130" s="1852" t="s">
        <v>2371</v>
      </c>
      <c r="E130" s="1852" t="s">
        <v>2372</v>
      </c>
      <c r="F130" s="1852" t="s">
        <v>2274</v>
      </c>
      <c r="G130" s="1852" t="s">
        <v>28</v>
      </c>
      <c r="H130" s="1852" t="s">
        <v>28</v>
      </c>
      <c r="I130" s="1852" t="s">
        <v>857</v>
      </c>
    </row>
    <row customHeight="1" ht="11.25">
      <c r="A131" s="1852" t="s">
        <v>2253</v>
      </c>
      <c r="B131" s="1852" t="s">
        <v>16</v>
      </c>
      <c r="C131" s="1852" t="s">
        <v>2373</v>
      </c>
      <c r="D131" s="1852" t="s">
        <v>2374</v>
      </c>
      <c r="E131" s="1852" t="s">
        <v>2375</v>
      </c>
      <c r="F131" s="1852" t="s">
        <v>2265</v>
      </c>
      <c r="G131" s="1852" t="s">
        <v>28</v>
      </c>
      <c r="H131" s="1852" t="s">
        <v>28</v>
      </c>
      <c r="I131" s="1852" t="s">
        <v>857</v>
      </c>
    </row>
    <row customHeight="1" ht="11.25">
      <c r="A132" s="1852" t="s">
        <v>2253</v>
      </c>
      <c r="B132" s="1852" t="s">
        <v>16</v>
      </c>
      <c r="C132" s="1852" t="s">
        <v>2379</v>
      </c>
      <c r="D132" s="1852" t="s">
        <v>2380</v>
      </c>
      <c r="E132" s="1852" t="s">
        <v>2381</v>
      </c>
      <c r="F132" s="1852" t="s">
        <v>2357</v>
      </c>
      <c r="G132" s="1852" t="s">
        <v>28</v>
      </c>
      <c r="H132" s="1852" t="s">
        <v>28</v>
      </c>
      <c r="I132" s="1852" t="s">
        <v>857</v>
      </c>
    </row>
    <row customHeight="1" ht="11.25">
      <c r="A133" s="1852" t="s">
        <v>2253</v>
      </c>
      <c r="B133" s="1852" t="s">
        <v>16</v>
      </c>
      <c r="C133" s="1852" t="s">
        <v>2382</v>
      </c>
      <c r="D133" s="1852" t="s">
        <v>2383</v>
      </c>
      <c r="E133" s="1852" t="s">
        <v>2384</v>
      </c>
      <c r="F133" s="1852" t="s">
        <v>2357</v>
      </c>
      <c r="G133" s="1852" t="s">
        <v>2385</v>
      </c>
      <c r="H133" s="1852" t="s">
        <v>28</v>
      </c>
      <c r="I133" s="1852" t="s">
        <v>857</v>
      </c>
    </row>
    <row customHeight="1" ht="11.25">
      <c r="A134" s="1852" t="s">
        <v>2253</v>
      </c>
      <c r="B134" s="1852" t="s">
        <v>16</v>
      </c>
      <c r="C134" s="1852" t="s">
        <v>2524</v>
      </c>
      <c r="D134" s="1852" t="s">
        <v>2525</v>
      </c>
      <c r="E134" s="1852" t="s">
        <v>2526</v>
      </c>
      <c r="F134" s="1852" t="s">
        <v>2417</v>
      </c>
      <c r="G134" s="1852" t="s">
        <v>2527</v>
      </c>
      <c r="H134" s="1852" t="s">
        <v>28</v>
      </c>
      <c r="I134" s="1852" t="s">
        <v>857</v>
      </c>
    </row>
    <row customHeight="1" ht="11.25">
      <c r="A135" s="1852" t="s">
        <v>2253</v>
      </c>
      <c r="B135" s="1852" t="s">
        <v>16</v>
      </c>
      <c r="C135" s="1852" t="s">
        <v>2528</v>
      </c>
      <c r="D135" s="1852" t="s">
        <v>2529</v>
      </c>
      <c r="E135" s="1852" t="s">
        <v>2530</v>
      </c>
      <c r="F135" s="1852" t="s">
        <v>2340</v>
      </c>
      <c r="G135" s="1852" t="s">
        <v>28</v>
      </c>
      <c r="H135" s="1852" t="s">
        <v>28</v>
      </c>
      <c r="I135" s="1852" t="s">
        <v>857</v>
      </c>
    </row>
    <row customHeight="1" ht="11.25">
      <c r="A136" s="1852" t="s">
        <v>2253</v>
      </c>
      <c r="B136" s="1852" t="s">
        <v>16</v>
      </c>
      <c r="C136" s="1852" t="s">
        <v>2393</v>
      </c>
      <c r="D136" s="1852" t="s">
        <v>2394</v>
      </c>
      <c r="E136" s="1852" t="s">
        <v>2395</v>
      </c>
      <c r="F136" s="1852" t="s">
        <v>2265</v>
      </c>
      <c r="G136" s="1852" t="s">
        <v>28</v>
      </c>
      <c r="H136" s="1852" t="s">
        <v>28</v>
      </c>
      <c r="I136" s="1852" t="s">
        <v>857</v>
      </c>
    </row>
    <row customHeight="1" ht="11.25">
      <c r="A137" s="1852" t="s">
        <v>2253</v>
      </c>
      <c r="B137" s="1852" t="s">
        <v>16</v>
      </c>
      <c r="C137" s="1852" t="s">
        <v>2399</v>
      </c>
      <c r="D137" s="1852" t="s">
        <v>2400</v>
      </c>
      <c r="E137" s="1852" t="s">
        <v>2401</v>
      </c>
      <c r="F137" s="1852" t="s">
        <v>2402</v>
      </c>
      <c r="G137" s="1852" t="s">
        <v>28</v>
      </c>
      <c r="H137" s="1852" t="s">
        <v>28</v>
      </c>
      <c r="I137" s="1852" t="s">
        <v>857</v>
      </c>
    </row>
    <row customHeight="1" ht="11.25">
      <c r="A138" s="1852" t="s">
        <v>2253</v>
      </c>
      <c r="B138" s="1852" t="s">
        <v>16</v>
      </c>
      <c r="C138" s="1852" t="s">
        <v>2407</v>
      </c>
      <c r="D138" s="1852" t="s">
        <v>2408</v>
      </c>
      <c r="E138" s="1852" t="s">
        <v>2409</v>
      </c>
      <c r="F138" s="1852" t="s">
        <v>2357</v>
      </c>
      <c r="G138" s="1852" t="s">
        <v>2410</v>
      </c>
      <c r="H138" s="1852" t="s">
        <v>28</v>
      </c>
      <c r="I138" s="1852" t="s">
        <v>857</v>
      </c>
    </row>
    <row customHeight="1" ht="11.25">
      <c r="A139" s="1852" t="s">
        <v>2253</v>
      </c>
      <c r="B139" s="1852" t="s">
        <v>16</v>
      </c>
      <c r="C139" s="1852" t="s">
        <v>2411</v>
      </c>
      <c r="D139" s="1852" t="s">
        <v>2412</v>
      </c>
      <c r="E139" s="1852" t="s">
        <v>2413</v>
      </c>
      <c r="F139" s="1852" t="s">
        <v>2265</v>
      </c>
      <c r="G139" s="1852" t="s">
        <v>28</v>
      </c>
      <c r="H139" s="1852" t="s">
        <v>28</v>
      </c>
      <c r="I139" s="1852" t="s">
        <v>857</v>
      </c>
    </row>
    <row customHeight="1" ht="11.25">
      <c r="A140" s="1852" t="s">
        <v>2253</v>
      </c>
      <c r="B140" s="1852" t="s">
        <v>16</v>
      </c>
      <c r="C140" s="1852" t="s">
        <v>2531</v>
      </c>
      <c r="D140" s="1852" t="s">
        <v>2532</v>
      </c>
      <c r="E140" s="1852" t="s">
        <v>2533</v>
      </c>
      <c r="F140" s="1852" t="s">
        <v>51</v>
      </c>
      <c r="G140" s="1852" t="s">
        <v>2534</v>
      </c>
      <c r="H140" s="1852" t="s">
        <v>2535</v>
      </c>
      <c r="I140" s="1852" t="s">
        <v>857</v>
      </c>
    </row>
    <row customHeight="1" ht="11.25">
      <c r="A141" s="1852" t="s">
        <v>2253</v>
      </c>
      <c r="B141" s="1852" t="s">
        <v>16</v>
      </c>
      <c r="C141" s="1852" t="s">
        <v>2419</v>
      </c>
      <c r="D141" s="1852" t="s">
        <v>2420</v>
      </c>
      <c r="E141" s="1852" t="s">
        <v>2421</v>
      </c>
      <c r="F141" s="1852" t="s">
        <v>2422</v>
      </c>
      <c r="G141" s="1852" t="s">
        <v>2423</v>
      </c>
      <c r="H141" s="1852" t="s">
        <v>28</v>
      </c>
      <c r="I141" s="1852" t="s">
        <v>857</v>
      </c>
    </row>
    <row customHeight="1" ht="11.25">
      <c r="A142" s="1852" t="s">
        <v>2253</v>
      </c>
      <c r="B142" s="1852" t="s">
        <v>16</v>
      </c>
      <c r="C142" s="1852" t="s">
        <v>2536</v>
      </c>
      <c r="D142" s="1852" t="s">
        <v>2537</v>
      </c>
      <c r="E142" s="1852" t="s">
        <v>2538</v>
      </c>
      <c r="F142" s="1852" t="s">
        <v>2539</v>
      </c>
      <c r="G142" s="1852" t="s">
        <v>2540</v>
      </c>
      <c r="H142" s="1852" t="s">
        <v>28</v>
      </c>
      <c r="I142" s="1852" t="s">
        <v>857</v>
      </c>
    </row>
    <row customHeight="1" ht="11.25">
      <c r="A143" s="1852" t="s">
        <v>2253</v>
      </c>
      <c r="B143" s="1852" t="s">
        <v>16</v>
      </c>
      <c r="C143" s="1852" t="s">
        <v>2424</v>
      </c>
      <c r="D143" s="1852" t="s">
        <v>2425</v>
      </c>
      <c r="E143" s="1852" t="s">
        <v>2426</v>
      </c>
      <c r="F143" s="1852" t="s">
        <v>2427</v>
      </c>
      <c r="G143" s="1852" t="s">
        <v>28</v>
      </c>
      <c r="H143" s="1852" t="s">
        <v>28</v>
      </c>
      <c r="I143" s="1852" t="s">
        <v>857</v>
      </c>
    </row>
    <row customHeight="1" ht="11.25">
      <c r="A144" s="1852" t="s">
        <v>2253</v>
      </c>
      <c r="B144" s="1852" t="s">
        <v>16</v>
      </c>
      <c r="C144" s="1852" t="s">
        <v>2541</v>
      </c>
      <c r="D144" s="1852" t="s">
        <v>2542</v>
      </c>
      <c r="E144" s="1852" t="s">
        <v>2543</v>
      </c>
      <c r="F144" s="1852" t="s">
        <v>2544</v>
      </c>
      <c r="G144" s="1852" t="s">
        <v>28</v>
      </c>
      <c r="H144" s="1852" t="s">
        <v>28</v>
      </c>
      <c r="I144" s="1852" t="s">
        <v>857</v>
      </c>
    </row>
    <row customHeight="1" ht="11.25">
      <c r="A145" s="1852" t="s">
        <v>2253</v>
      </c>
      <c r="B145" s="1852" t="s">
        <v>16</v>
      </c>
      <c r="C145" s="1852" t="s">
        <v>2545</v>
      </c>
      <c r="D145" s="1852" t="s">
        <v>2546</v>
      </c>
      <c r="E145" s="1852" t="s">
        <v>2547</v>
      </c>
      <c r="F145" s="1852" t="s">
        <v>2544</v>
      </c>
      <c r="G145" s="1852" t="s">
        <v>28</v>
      </c>
      <c r="H145" s="1852" t="s">
        <v>28</v>
      </c>
      <c r="I145" s="1852" t="s">
        <v>857</v>
      </c>
    </row>
    <row customHeight="1" ht="11.25">
      <c r="A146" s="1852" t="s">
        <v>2253</v>
      </c>
      <c r="B146" s="1852" t="s">
        <v>16</v>
      </c>
      <c r="C146" s="1852" t="s">
        <v>2548</v>
      </c>
      <c r="D146" s="1852" t="s">
        <v>2549</v>
      </c>
      <c r="E146" s="1852" t="s">
        <v>2550</v>
      </c>
      <c r="F146" s="1852" t="s">
        <v>2539</v>
      </c>
      <c r="G146" s="1852" t="s">
        <v>2551</v>
      </c>
      <c r="H146" s="1852" t="s">
        <v>28</v>
      </c>
      <c r="I146" s="1852" t="s">
        <v>857</v>
      </c>
    </row>
    <row customHeight="1" ht="11.25">
      <c r="A147" s="1852" t="s">
        <v>2253</v>
      </c>
      <c r="B147" s="1852" t="s">
        <v>16</v>
      </c>
      <c r="C147" s="1852" t="s">
        <v>2552</v>
      </c>
      <c r="D147" s="1852" t="s">
        <v>2553</v>
      </c>
      <c r="E147" s="1852" t="s">
        <v>2554</v>
      </c>
      <c r="F147" s="1852" t="s">
        <v>2357</v>
      </c>
      <c r="G147" s="1852" t="s">
        <v>2555</v>
      </c>
      <c r="H147" s="1852" t="s">
        <v>28</v>
      </c>
      <c r="I147" s="1852" t="s">
        <v>857</v>
      </c>
    </row>
    <row customHeight="1" ht="11.25">
      <c r="A148" s="1852" t="s">
        <v>2253</v>
      </c>
      <c r="B148" s="1852" t="s">
        <v>16</v>
      </c>
      <c r="C148" s="1852" t="s">
        <v>2434</v>
      </c>
      <c r="D148" s="1852" t="s">
        <v>2435</v>
      </c>
      <c r="E148" s="1852" t="s">
        <v>2436</v>
      </c>
      <c r="F148" s="1852" t="s">
        <v>2437</v>
      </c>
      <c r="G148" s="1852" t="s">
        <v>2438</v>
      </c>
      <c r="H148" s="1852" t="s">
        <v>28</v>
      </c>
      <c r="I148" s="1852" t="s">
        <v>857</v>
      </c>
    </row>
    <row customHeight="1" ht="11.25">
      <c r="A149" s="1852" t="s">
        <v>2253</v>
      </c>
      <c r="B149" s="1852" t="s">
        <v>16</v>
      </c>
      <c r="C149" s="1852" t="s">
        <v>2556</v>
      </c>
      <c r="D149" s="1852" t="s">
        <v>2557</v>
      </c>
      <c r="E149" s="1852" t="s">
        <v>2558</v>
      </c>
      <c r="F149" s="1852" t="s">
        <v>2417</v>
      </c>
      <c r="G149" s="1852" t="s">
        <v>28</v>
      </c>
      <c r="H149" s="1852" t="s">
        <v>28</v>
      </c>
      <c r="I149" s="1852" t="s">
        <v>857</v>
      </c>
    </row>
    <row customHeight="1" ht="11.25">
      <c r="A150" s="1852" t="s">
        <v>2253</v>
      </c>
      <c r="B150" s="1852" t="s">
        <v>16</v>
      </c>
      <c r="C150" s="1852" t="s">
        <v>2449</v>
      </c>
      <c r="D150" s="1852" t="s">
        <v>2450</v>
      </c>
      <c r="E150" s="1852" t="s">
        <v>2451</v>
      </c>
      <c r="F150" s="1852" t="s">
        <v>2274</v>
      </c>
      <c r="G150" s="1852" t="s">
        <v>2452</v>
      </c>
      <c r="H150" s="1852" t="s">
        <v>28</v>
      </c>
      <c r="I150" s="1852" t="s">
        <v>857</v>
      </c>
    </row>
    <row customHeight="1" ht="11.25">
      <c r="A151" s="1852" t="s">
        <v>2253</v>
      </c>
      <c r="B151" s="1852" t="s">
        <v>16</v>
      </c>
      <c r="C151" s="1852" t="s">
        <v>2471</v>
      </c>
      <c r="D151" s="1852" t="s">
        <v>2472</v>
      </c>
      <c r="E151" s="1852" t="s">
        <v>2473</v>
      </c>
      <c r="F151" s="1852" t="s">
        <v>2474</v>
      </c>
      <c r="G151" s="1852" t="s">
        <v>2475</v>
      </c>
      <c r="H151" s="1852" t="s">
        <v>28</v>
      </c>
      <c r="I151" s="1852" t="s">
        <v>857</v>
      </c>
    </row>
    <row customHeight="1" ht="11.25">
      <c r="A152" s="1852" t="s">
        <v>2253</v>
      </c>
      <c r="B152" s="1852" t="s">
        <v>16</v>
      </c>
      <c r="C152" s="1852" t="s">
        <v>2476</v>
      </c>
      <c r="D152" s="1852" t="s">
        <v>2477</v>
      </c>
      <c r="E152" s="1852" t="s">
        <v>2421</v>
      </c>
      <c r="F152" s="1852" t="s">
        <v>2478</v>
      </c>
      <c r="G152" s="1852" t="s">
        <v>28</v>
      </c>
      <c r="H152" s="1852" t="s">
        <v>28</v>
      </c>
      <c r="I152" s="1852" t="s">
        <v>857</v>
      </c>
    </row>
    <row customHeight="1" ht="11.25">
      <c r="A153" s="1852" t="s">
        <v>2253</v>
      </c>
      <c r="B153" s="1852" t="s">
        <v>16</v>
      </c>
      <c r="C153" s="1852" t="s">
        <v>2479</v>
      </c>
      <c r="D153" s="1852" t="s">
        <v>2480</v>
      </c>
      <c r="E153" s="1852" t="s">
        <v>2473</v>
      </c>
      <c r="F153" s="1852" t="s">
        <v>2481</v>
      </c>
      <c r="G153" s="1852" t="s">
        <v>2482</v>
      </c>
      <c r="H153" s="1852" t="s">
        <v>28</v>
      </c>
      <c r="I153" s="1852" t="s">
        <v>857</v>
      </c>
    </row>
    <row customHeight="1" ht="11.25">
      <c r="A154" s="1852" t="s">
        <v>2253</v>
      </c>
      <c r="B154" s="1852" t="s">
        <v>16</v>
      </c>
      <c r="C154" s="1852" t="s">
        <v>2483</v>
      </c>
      <c r="D154" s="1852" t="s">
        <v>2484</v>
      </c>
      <c r="E154" s="1852" t="s">
        <v>2485</v>
      </c>
      <c r="F154" s="1852" t="s">
        <v>2486</v>
      </c>
      <c r="G154" s="1852" t="s">
        <v>28</v>
      </c>
      <c r="H154" s="1852" t="s">
        <v>28</v>
      </c>
      <c r="I154" s="1852" t="s">
        <v>857</v>
      </c>
    </row>
    <row customHeight="1" ht="11.25">
      <c r="A155" s="1852" t="s">
        <v>2253</v>
      </c>
      <c r="B155" s="1852" t="s">
        <v>16</v>
      </c>
      <c r="C155" s="1852" t="s">
        <v>2495</v>
      </c>
      <c r="D155" s="1852" t="s">
        <v>2496</v>
      </c>
      <c r="E155" s="1852" t="s">
        <v>2497</v>
      </c>
      <c r="F155" s="1852" t="s">
        <v>2427</v>
      </c>
      <c r="G155" s="1852" t="s">
        <v>28</v>
      </c>
      <c r="H155" s="1852" t="s">
        <v>28</v>
      </c>
      <c r="I155" s="1852" t="s">
        <v>857</v>
      </c>
    </row>
    <row customHeight="1" ht="11.25">
      <c r="A156" s="1852" t="s">
        <v>2253</v>
      </c>
      <c r="B156" s="1852" t="s">
        <v>16</v>
      </c>
      <c r="C156" s="1852" t="s">
        <v>2559</v>
      </c>
      <c r="D156" s="1852" t="s">
        <v>2560</v>
      </c>
      <c r="E156" s="1852" t="s">
        <v>2561</v>
      </c>
      <c r="F156" s="1852" t="s">
        <v>2486</v>
      </c>
      <c r="G156" s="1852" t="s">
        <v>2562</v>
      </c>
      <c r="H156" s="1852" t="s">
        <v>28</v>
      </c>
      <c r="I156" s="1852" t="s">
        <v>910</v>
      </c>
    </row>
    <row customHeight="1" ht="11.25">
      <c r="A157" s="1852" t="s">
        <v>2253</v>
      </c>
      <c r="B157" s="1852" t="s">
        <v>16</v>
      </c>
      <c r="C157" s="1852" t="s">
        <v>2259</v>
      </c>
      <c r="D157" s="1852" t="s">
        <v>2255</v>
      </c>
      <c r="E157" s="1852" t="s">
        <v>2256</v>
      </c>
      <c r="F157" s="1852" t="s">
        <v>2260</v>
      </c>
      <c r="G157" s="1852" t="s">
        <v>2261</v>
      </c>
      <c r="H157" s="1852" t="s">
        <v>28</v>
      </c>
      <c r="I157" s="1852" t="s">
        <v>910</v>
      </c>
    </row>
    <row customHeight="1" ht="11.25">
      <c r="A158" s="1852" t="s">
        <v>2253</v>
      </c>
      <c r="B158" s="1852" t="s">
        <v>16</v>
      </c>
      <c r="C158" s="1852" t="s">
        <v>2498</v>
      </c>
      <c r="D158" s="1852" t="s">
        <v>2499</v>
      </c>
      <c r="E158" s="1852" t="s">
        <v>2500</v>
      </c>
      <c r="F158" s="1852" t="s">
        <v>2323</v>
      </c>
      <c r="G158" s="1852" t="s">
        <v>2501</v>
      </c>
      <c r="H158" s="1852" t="s">
        <v>28</v>
      </c>
      <c r="I158" s="1852" t="s">
        <v>910</v>
      </c>
    </row>
    <row customHeight="1" ht="11.25">
      <c r="A159" s="1852" t="s">
        <v>2253</v>
      </c>
      <c r="B159" s="1852" t="s">
        <v>16</v>
      </c>
      <c r="C159" s="1852" t="s">
        <v>2262</v>
      </c>
      <c r="D159" s="1852" t="s">
        <v>2263</v>
      </c>
      <c r="E159" s="1852" t="s">
        <v>2264</v>
      </c>
      <c r="F159" s="1852" t="s">
        <v>2265</v>
      </c>
      <c r="G159" s="1852" t="s">
        <v>28</v>
      </c>
      <c r="H159" s="1852" t="s">
        <v>28</v>
      </c>
      <c r="I159" s="1852" t="s">
        <v>910</v>
      </c>
    </row>
    <row customHeight="1" ht="11.25">
      <c r="A160" s="1852" t="s">
        <v>2253</v>
      </c>
      <c r="B160" s="1852" t="s">
        <v>16</v>
      </c>
      <c r="C160" s="1852" t="s">
        <v>2502</v>
      </c>
      <c r="D160" s="1852" t="s">
        <v>2503</v>
      </c>
      <c r="E160" s="1852" t="s">
        <v>2504</v>
      </c>
      <c r="F160" s="1852" t="s">
        <v>2265</v>
      </c>
      <c r="G160" s="1852" t="s">
        <v>2505</v>
      </c>
      <c r="H160" s="1852" t="s">
        <v>28</v>
      </c>
      <c r="I160" s="1852" t="s">
        <v>910</v>
      </c>
    </row>
    <row customHeight="1" ht="11.25">
      <c r="A161" s="1852" t="s">
        <v>2253</v>
      </c>
      <c r="B161" s="1852" t="s">
        <v>16</v>
      </c>
      <c r="C161" s="1852" t="s">
        <v>2275</v>
      </c>
      <c r="D161" s="1852" t="s">
        <v>2276</v>
      </c>
      <c r="E161" s="1852" t="s">
        <v>2277</v>
      </c>
      <c r="F161" s="1852" t="s">
        <v>2278</v>
      </c>
      <c r="G161" s="1852" t="s">
        <v>2279</v>
      </c>
      <c r="H161" s="1852" t="s">
        <v>28</v>
      </c>
      <c r="I161" s="1852" t="s">
        <v>910</v>
      </c>
    </row>
    <row customHeight="1" ht="11.25">
      <c r="A162" s="1852" t="s">
        <v>2253</v>
      </c>
      <c r="B162" s="1852" t="s">
        <v>16</v>
      </c>
      <c r="C162" s="1852" t="s">
        <v>2506</v>
      </c>
      <c r="D162" s="1852" t="s">
        <v>2507</v>
      </c>
      <c r="E162" s="1852" t="s">
        <v>2508</v>
      </c>
      <c r="F162" s="1852" t="s">
        <v>2283</v>
      </c>
      <c r="G162" s="1852" t="s">
        <v>2509</v>
      </c>
      <c r="H162" s="1852" t="s">
        <v>28</v>
      </c>
      <c r="I162" s="1852" t="s">
        <v>910</v>
      </c>
    </row>
    <row customHeight="1" ht="11.25">
      <c r="A163" s="1852" t="s">
        <v>2253</v>
      </c>
      <c r="B163" s="1852" t="s">
        <v>16</v>
      </c>
      <c r="C163" s="1852" t="s">
        <v>2287</v>
      </c>
      <c r="D163" s="1852" t="s">
        <v>2288</v>
      </c>
      <c r="E163" s="1852" t="s">
        <v>2289</v>
      </c>
      <c r="F163" s="1852" t="s">
        <v>51</v>
      </c>
      <c r="G163" s="1852" t="s">
        <v>2290</v>
      </c>
      <c r="H163" s="1852" t="s">
        <v>28</v>
      </c>
      <c r="I163" s="1852" t="s">
        <v>910</v>
      </c>
    </row>
    <row customHeight="1" ht="11.25">
      <c r="A164" s="1852" t="s">
        <v>2253</v>
      </c>
      <c r="B164" s="1852" t="s">
        <v>16</v>
      </c>
      <c r="C164" s="1852" t="s">
        <v>2298</v>
      </c>
      <c r="D164" s="1852" t="s">
        <v>2299</v>
      </c>
      <c r="E164" s="1852" t="s">
        <v>2300</v>
      </c>
      <c r="F164" s="1852" t="s">
        <v>2301</v>
      </c>
      <c r="G164" s="1852" t="s">
        <v>2302</v>
      </c>
      <c r="H164" s="1852" t="s">
        <v>28</v>
      </c>
      <c r="I164" s="1852" t="s">
        <v>910</v>
      </c>
    </row>
    <row customHeight="1" ht="11.25">
      <c r="A165" s="1852" t="s">
        <v>2253</v>
      </c>
      <c r="B165" s="1852" t="s">
        <v>16</v>
      </c>
      <c r="C165" s="1852" t="s">
        <v>2510</v>
      </c>
      <c r="D165" s="1852" t="s">
        <v>2511</v>
      </c>
      <c r="E165" s="1852" t="s">
        <v>2314</v>
      </c>
      <c r="F165" s="1852" t="s">
        <v>2490</v>
      </c>
      <c r="G165" s="1852" t="s">
        <v>2512</v>
      </c>
      <c r="H165" s="1852" t="s">
        <v>28</v>
      </c>
      <c r="I165" s="1852" t="s">
        <v>910</v>
      </c>
    </row>
    <row customHeight="1" ht="11.25">
      <c r="A166" s="1852" t="s">
        <v>2253</v>
      </c>
      <c r="B166" s="1852" t="s">
        <v>16</v>
      </c>
      <c r="C166" s="1852" t="s">
        <v>2316</v>
      </c>
      <c r="D166" s="1852" t="s">
        <v>2317</v>
      </c>
      <c r="E166" s="1852" t="s">
        <v>2318</v>
      </c>
      <c r="F166" s="1852" t="s">
        <v>51</v>
      </c>
      <c r="G166" s="1852" t="s">
        <v>2319</v>
      </c>
      <c r="H166" s="1852" t="s">
        <v>28</v>
      </c>
      <c r="I166" s="1852" t="s">
        <v>910</v>
      </c>
    </row>
    <row customHeight="1" ht="11.25">
      <c r="A167" s="1852" t="s">
        <v>2253</v>
      </c>
      <c r="B167" s="1852" t="s">
        <v>16</v>
      </c>
      <c r="C167" s="1852" t="s">
        <v>2513</v>
      </c>
      <c r="D167" s="1852" t="s">
        <v>2514</v>
      </c>
      <c r="E167" s="1852" t="s">
        <v>2515</v>
      </c>
      <c r="F167" s="1852" t="s">
        <v>2357</v>
      </c>
      <c r="G167" s="1852" t="s">
        <v>2516</v>
      </c>
      <c r="H167" s="1852" t="s">
        <v>28</v>
      </c>
      <c r="I167" s="1852" t="s">
        <v>910</v>
      </c>
    </row>
    <row customHeight="1" ht="11.25">
      <c r="A168" s="1852" t="s">
        <v>2253</v>
      </c>
      <c r="B168" s="1852" t="s">
        <v>16</v>
      </c>
      <c r="C168" s="1852" t="s">
        <v>2327</v>
      </c>
      <c r="D168" s="1852" t="s">
        <v>2328</v>
      </c>
      <c r="E168" s="1852" t="s">
        <v>2329</v>
      </c>
      <c r="F168" s="1852" t="s">
        <v>51</v>
      </c>
      <c r="G168" s="1852" t="s">
        <v>2330</v>
      </c>
      <c r="H168" s="1852" t="s">
        <v>28</v>
      </c>
      <c r="I168" s="1852" t="s">
        <v>910</v>
      </c>
    </row>
    <row customHeight="1" ht="11.25">
      <c r="A169" s="1852" t="s">
        <v>2253</v>
      </c>
      <c r="B169" s="1852" t="s">
        <v>16</v>
      </c>
      <c r="C169" s="1852" t="s">
        <v>2331</v>
      </c>
      <c r="D169" s="1852" t="s">
        <v>2332</v>
      </c>
      <c r="E169" s="1852" t="s">
        <v>2333</v>
      </c>
      <c r="F169" s="1852" t="s">
        <v>2334</v>
      </c>
      <c r="G169" s="1852" t="s">
        <v>28</v>
      </c>
      <c r="H169" s="1852" t="s">
        <v>28</v>
      </c>
      <c r="I169" s="1852" t="s">
        <v>910</v>
      </c>
    </row>
    <row customHeight="1" ht="11.25">
      <c r="A170" s="1852" t="s">
        <v>2253</v>
      </c>
      <c r="B170" s="1852" t="s">
        <v>16</v>
      </c>
      <c r="C170" s="1852" t="s">
        <v>28</v>
      </c>
      <c r="D170" s="1852" t="s">
        <v>2335</v>
      </c>
      <c r="E170" s="1852" t="s">
        <v>2336</v>
      </c>
      <c r="F170" s="1852" t="s">
        <v>51</v>
      </c>
      <c r="G170" s="1852" t="s">
        <v>28</v>
      </c>
      <c r="H170" s="1852" t="s">
        <v>28</v>
      </c>
      <c r="I170" s="1852" t="s">
        <v>910</v>
      </c>
    </row>
    <row customHeight="1" ht="11.25">
      <c r="A171" s="1852" t="s">
        <v>2253</v>
      </c>
      <c r="B171" s="1852" t="s">
        <v>16</v>
      </c>
      <c r="C171" s="1852" t="s">
        <v>2337</v>
      </c>
      <c r="D171" s="1852" t="s">
        <v>2338</v>
      </c>
      <c r="E171" s="1852" t="s">
        <v>2339</v>
      </c>
      <c r="F171" s="1852" t="s">
        <v>2340</v>
      </c>
      <c r="G171" s="1852" t="s">
        <v>28</v>
      </c>
      <c r="H171" s="1852" t="s">
        <v>28</v>
      </c>
      <c r="I171" s="1852" t="s">
        <v>910</v>
      </c>
    </row>
    <row customHeight="1" ht="11.25">
      <c r="A172" s="1852" t="s">
        <v>2253</v>
      </c>
      <c r="B172" s="1852" t="s">
        <v>16</v>
      </c>
      <c r="C172" s="1852" t="s">
        <v>2341</v>
      </c>
      <c r="D172" s="1852" t="s">
        <v>2342</v>
      </c>
      <c r="E172" s="1852" t="s">
        <v>2343</v>
      </c>
      <c r="F172" s="1852" t="s">
        <v>2265</v>
      </c>
      <c r="G172" s="1852" t="s">
        <v>28</v>
      </c>
      <c r="H172" s="1852" t="s">
        <v>2344</v>
      </c>
      <c r="I172" s="1852" t="s">
        <v>910</v>
      </c>
    </row>
    <row customHeight="1" ht="11.25">
      <c r="A173" s="1852" t="s">
        <v>2253</v>
      </c>
      <c r="B173" s="1852" t="s">
        <v>16</v>
      </c>
      <c r="C173" s="1852" t="s">
        <v>2345</v>
      </c>
      <c r="D173" s="1852" t="s">
        <v>2346</v>
      </c>
      <c r="E173" s="1852" t="s">
        <v>2347</v>
      </c>
      <c r="F173" s="1852" t="s">
        <v>2340</v>
      </c>
      <c r="G173" s="1852" t="s">
        <v>2348</v>
      </c>
      <c r="H173" s="1852" t="s">
        <v>28</v>
      </c>
      <c r="I173" s="1852" t="s">
        <v>910</v>
      </c>
    </row>
    <row customHeight="1" ht="11.25">
      <c r="A174" s="1852" t="s">
        <v>2253</v>
      </c>
      <c r="B174" s="1852" t="s">
        <v>16</v>
      </c>
      <c r="C174" s="1852" t="s">
        <v>2349</v>
      </c>
      <c r="D174" s="1852" t="s">
        <v>2350</v>
      </c>
      <c r="E174" s="1852" t="s">
        <v>2351</v>
      </c>
      <c r="F174" s="1852" t="s">
        <v>2340</v>
      </c>
      <c r="G174" s="1852" t="s">
        <v>2352</v>
      </c>
      <c r="H174" s="1852" t="s">
        <v>2353</v>
      </c>
      <c r="I174" s="1852" t="s">
        <v>910</v>
      </c>
    </row>
    <row customHeight="1" ht="11.25">
      <c r="A175" s="1852" t="s">
        <v>2253</v>
      </c>
      <c r="B175" s="1852" t="s">
        <v>16</v>
      </c>
      <c r="C175" s="1852" t="s">
        <v>2354</v>
      </c>
      <c r="D175" s="1852" t="s">
        <v>2355</v>
      </c>
      <c r="E175" s="1852" t="s">
        <v>2356</v>
      </c>
      <c r="F175" s="1852" t="s">
        <v>2357</v>
      </c>
      <c r="G175" s="1852" t="s">
        <v>2358</v>
      </c>
      <c r="H175" s="1852" t="s">
        <v>28</v>
      </c>
      <c r="I175" s="1852" t="s">
        <v>910</v>
      </c>
    </row>
    <row customHeight="1" ht="11.25">
      <c r="A176" s="1852" t="s">
        <v>2253</v>
      </c>
      <c r="B176" s="1852" t="s">
        <v>16</v>
      </c>
      <c r="C176" s="1852" t="s">
        <v>2359</v>
      </c>
      <c r="D176" s="1852" t="s">
        <v>2360</v>
      </c>
      <c r="E176" s="1852" t="s">
        <v>2361</v>
      </c>
      <c r="F176" s="1852" t="s">
        <v>2362</v>
      </c>
      <c r="G176" s="1852" t="s">
        <v>28</v>
      </c>
      <c r="H176" s="1852" t="s">
        <v>28</v>
      </c>
      <c r="I176" s="1852" t="s">
        <v>910</v>
      </c>
    </row>
    <row customHeight="1" ht="11.25">
      <c r="A177" s="1852" t="s">
        <v>2253</v>
      </c>
      <c r="B177" s="1852" t="s">
        <v>16</v>
      </c>
      <c r="C177" s="1852" t="s">
        <v>2520</v>
      </c>
      <c r="D177" s="1852" t="s">
        <v>2521</v>
      </c>
      <c r="E177" s="1852" t="s">
        <v>2522</v>
      </c>
      <c r="F177" s="1852" t="s">
        <v>2523</v>
      </c>
      <c r="G177" s="1852" t="s">
        <v>28</v>
      </c>
      <c r="H177" s="1852" t="s">
        <v>28</v>
      </c>
      <c r="I177" s="1852" t="s">
        <v>910</v>
      </c>
    </row>
    <row customHeight="1" ht="11.25">
      <c r="A178" s="1852" t="s">
        <v>2253</v>
      </c>
      <c r="B178" s="1852" t="s">
        <v>16</v>
      </c>
      <c r="C178" s="1852" t="s">
        <v>2370</v>
      </c>
      <c r="D178" s="1852" t="s">
        <v>2371</v>
      </c>
      <c r="E178" s="1852" t="s">
        <v>2372</v>
      </c>
      <c r="F178" s="1852" t="s">
        <v>2274</v>
      </c>
      <c r="G178" s="1852" t="s">
        <v>28</v>
      </c>
      <c r="H178" s="1852" t="s">
        <v>28</v>
      </c>
      <c r="I178" s="1852" t="s">
        <v>910</v>
      </c>
    </row>
    <row customHeight="1" ht="11.25">
      <c r="A179" s="1852" t="s">
        <v>2253</v>
      </c>
      <c r="B179" s="1852" t="s">
        <v>16</v>
      </c>
      <c r="C179" s="1852" t="s">
        <v>2373</v>
      </c>
      <c r="D179" s="1852" t="s">
        <v>2374</v>
      </c>
      <c r="E179" s="1852" t="s">
        <v>2375</v>
      </c>
      <c r="F179" s="1852" t="s">
        <v>2265</v>
      </c>
      <c r="G179" s="1852" t="s">
        <v>28</v>
      </c>
      <c r="H179" s="1852" t="s">
        <v>28</v>
      </c>
      <c r="I179" s="1852" t="s">
        <v>910</v>
      </c>
    </row>
    <row customHeight="1" ht="11.25">
      <c r="A180" s="1852" t="s">
        <v>2253</v>
      </c>
      <c r="B180" s="1852" t="s">
        <v>16</v>
      </c>
      <c r="C180" s="1852" t="s">
        <v>2379</v>
      </c>
      <c r="D180" s="1852" t="s">
        <v>2380</v>
      </c>
      <c r="E180" s="1852" t="s">
        <v>2381</v>
      </c>
      <c r="F180" s="1852" t="s">
        <v>2357</v>
      </c>
      <c r="G180" s="1852" t="s">
        <v>28</v>
      </c>
      <c r="H180" s="1852" t="s">
        <v>28</v>
      </c>
      <c r="I180" s="1852" t="s">
        <v>910</v>
      </c>
    </row>
    <row customHeight="1" ht="11.25">
      <c r="A181" s="1852" t="s">
        <v>2253</v>
      </c>
      <c r="B181" s="1852" t="s">
        <v>16</v>
      </c>
      <c r="C181" s="1852" t="s">
        <v>2382</v>
      </c>
      <c r="D181" s="1852" t="s">
        <v>2383</v>
      </c>
      <c r="E181" s="1852" t="s">
        <v>2384</v>
      </c>
      <c r="F181" s="1852" t="s">
        <v>2357</v>
      </c>
      <c r="G181" s="1852" t="s">
        <v>2385</v>
      </c>
      <c r="H181" s="1852" t="s">
        <v>28</v>
      </c>
      <c r="I181" s="1852" t="s">
        <v>910</v>
      </c>
    </row>
    <row customHeight="1" ht="11.25">
      <c r="A182" s="1852" t="s">
        <v>2253</v>
      </c>
      <c r="B182" s="1852" t="s">
        <v>16</v>
      </c>
      <c r="C182" s="1852" t="s">
        <v>2524</v>
      </c>
      <c r="D182" s="1852" t="s">
        <v>2525</v>
      </c>
      <c r="E182" s="1852" t="s">
        <v>2526</v>
      </c>
      <c r="F182" s="1852" t="s">
        <v>2417</v>
      </c>
      <c r="G182" s="1852" t="s">
        <v>2527</v>
      </c>
      <c r="H182" s="1852" t="s">
        <v>28</v>
      </c>
      <c r="I182" s="1852" t="s">
        <v>910</v>
      </c>
    </row>
    <row customHeight="1" ht="11.25">
      <c r="A183" s="1852" t="s">
        <v>2253</v>
      </c>
      <c r="B183" s="1852" t="s">
        <v>16</v>
      </c>
      <c r="C183" s="1852" t="s">
        <v>2528</v>
      </c>
      <c r="D183" s="1852" t="s">
        <v>2529</v>
      </c>
      <c r="E183" s="1852" t="s">
        <v>2530</v>
      </c>
      <c r="F183" s="1852" t="s">
        <v>2340</v>
      </c>
      <c r="G183" s="1852" t="s">
        <v>28</v>
      </c>
      <c r="H183" s="1852" t="s">
        <v>28</v>
      </c>
      <c r="I183" s="1852" t="s">
        <v>910</v>
      </c>
    </row>
    <row customHeight="1" ht="11.25">
      <c r="A184" s="1852" t="s">
        <v>2253</v>
      </c>
      <c r="B184" s="1852" t="s">
        <v>16</v>
      </c>
      <c r="C184" s="1852" t="s">
        <v>2399</v>
      </c>
      <c r="D184" s="1852" t="s">
        <v>2400</v>
      </c>
      <c r="E184" s="1852" t="s">
        <v>2401</v>
      </c>
      <c r="F184" s="1852" t="s">
        <v>2402</v>
      </c>
      <c r="G184" s="1852" t="s">
        <v>28</v>
      </c>
      <c r="H184" s="1852" t="s">
        <v>28</v>
      </c>
      <c r="I184" s="1852" t="s">
        <v>910</v>
      </c>
    </row>
    <row customHeight="1" ht="11.25">
      <c r="A185" s="1852" t="s">
        <v>2253</v>
      </c>
      <c r="B185" s="1852" t="s">
        <v>16</v>
      </c>
      <c r="C185" s="1852" t="s">
        <v>2407</v>
      </c>
      <c r="D185" s="1852" t="s">
        <v>2408</v>
      </c>
      <c r="E185" s="1852" t="s">
        <v>2409</v>
      </c>
      <c r="F185" s="1852" t="s">
        <v>2357</v>
      </c>
      <c r="G185" s="1852" t="s">
        <v>2410</v>
      </c>
      <c r="H185" s="1852" t="s">
        <v>28</v>
      </c>
      <c r="I185" s="1852" t="s">
        <v>910</v>
      </c>
    </row>
    <row customHeight="1" ht="11.25">
      <c r="A186" s="1852" t="s">
        <v>2253</v>
      </c>
      <c r="B186" s="1852" t="s">
        <v>16</v>
      </c>
      <c r="C186" s="1852" t="s">
        <v>2411</v>
      </c>
      <c r="D186" s="1852" t="s">
        <v>2412</v>
      </c>
      <c r="E186" s="1852" t="s">
        <v>2413</v>
      </c>
      <c r="F186" s="1852" t="s">
        <v>2265</v>
      </c>
      <c r="G186" s="1852" t="s">
        <v>28</v>
      </c>
      <c r="H186" s="1852" t="s">
        <v>28</v>
      </c>
      <c r="I186" s="1852" t="s">
        <v>910</v>
      </c>
    </row>
    <row customHeight="1" ht="11.25">
      <c r="A187" s="1852" t="s">
        <v>2253</v>
      </c>
      <c r="B187" s="1852" t="s">
        <v>16</v>
      </c>
      <c r="C187" s="1852" t="s">
        <v>2531</v>
      </c>
      <c r="D187" s="1852" t="s">
        <v>2532</v>
      </c>
      <c r="E187" s="1852" t="s">
        <v>2533</v>
      </c>
      <c r="F187" s="1852" t="s">
        <v>51</v>
      </c>
      <c r="G187" s="1852" t="s">
        <v>2534</v>
      </c>
      <c r="H187" s="1852" t="s">
        <v>2535</v>
      </c>
      <c r="I187" s="1852" t="s">
        <v>910</v>
      </c>
    </row>
    <row customHeight="1" ht="11.25">
      <c r="A188" s="1852" t="s">
        <v>2253</v>
      </c>
      <c r="B188" s="1852" t="s">
        <v>16</v>
      </c>
      <c r="C188" s="1852" t="s">
        <v>2419</v>
      </c>
      <c r="D188" s="1852" t="s">
        <v>2420</v>
      </c>
      <c r="E188" s="1852" t="s">
        <v>2421</v>
      </c>
      <c r="F188" s="1852" t="s">
        <v>2422</v>
      </c>
      <c r="G188" s="1852" t="s">
        <v>2423</v>
      </c>
      <c r="H188" s="1852" t="s">
        <v>28</v>
      </c>
      <c r="I188" s="1852" t="s">
        <v>910</v>
      </c>
    </row>
    <row customHeight="1" ht="11.25">
      <c r="A189" s="1852" t="s">
        <v>2253</v>
      </c>
      <c r="B189" s="1852" t="s">
        <v>16</v>
      </c>
      <c r="C189" s="1852" t="s">
        <v>2424</v>
      </c>
      <c r="D189" s="1852" t="s">
        <v>2425</v>
      </c>
      <c r="E189" s="1852" t="s">
        <v>2426</v>
      </c>
      <c r="F189" s="1852" t="s">
        <v>2427</v>
      </c>
      <c r="G189" s="1852" t="s">
        <v>28</v>
      </c>
      <c r="H189" s="1852" t="s">
        <v>28</v>
      </c>
      <c r="I189" s="1852" t="s">
        <v>910</v>
      </c>
    </row>
    <row customHeight="1" ht="11.25">
      <c r="A190" s="1852" t="s">
        <v>2253</v>
      </c>
      <c r="B190" s="1852" t="s">
        <v>16</v>
      </c>
      <c r="C190" s="1852" t="s">
        <v>2541</v>
      </c>
      <c r="D190" s="1852" t="s">
        <v>2542</v>
      </c>
      <c r="E190" s="1852" t="s">
        <v>2543</v>
      </c>
      <c r="F190" s="1852" t="s">
        <v>2544</v>
      </c>
      <c r="G190" s="1852" t="s">
        <v>28</v>
      </c>
      <c r="H190" s="1852" t="s">
        <v>28</v>
      </c>
      <c r="I190" s="1852" t="s">
        <v>910</v>
      </c>
    </row>
    <row customHeight="1" ht="11.25">
      <c r="A191" s="1852" t="s">
        <v>2253</v>
      </c>
      <c r="B191" s="1852" t="s">
        <v>16</v>
      </c>
      <c r="C191" s="1852" t="s">
        <v>2545</v>
      </c>
      <c r="D191" s="1852" t="s">
        <v>2546</v>
      </c>
      <c r="E191" s="1852" t="s">
        <v>2547</v>
      </c>
      <c r="F191" s="1852" t="s">
        <v>2544</v>
      </c>
      <c r="G191" s="1852" t="s">
        <v>28</v>
      </c>
      <c r="H191" s="1852" t="s">
        <v>28</v>
      </c>
      <c r="I191" s="1852" t="s">
        <v>910</v>
      </c>
    </row>
    <row customHeight="1" ht="11.25">
      <c r="A192" s="1852" t="s">
        <v>2253</v>
      </c>
      <c r="B192" s="1852" t="s">
        <v>16</v>
      </c>
      <c r="C192" s="1852" t="s">
        <v>2548</v>
      </c>
      <c r="D192" s="1852" t="s">
        <v>2549</v>
      </c>
      <c r="E192" s="1852" t="s">
        <v>2550</v>
      </c>
      <c r="F192" s="1852" t="s">
        <v>2539</v>
      </c>
      <c r="G192" s="1852" t="s">
        <v>2551</v>
      </c>
      <c r="H192" s="1852" t="s">
        <v>28</v>
      </c>
      <c r="I192" s="1852" t="s">
        <v>910</v>
      </c>
    </row>
    <row customHeight="1" ht="11.25">
      <c r="A193" s="1852" t="s">
        <v>2253</v>
      </c>
      <c r="B193" s="1852" t="s">
        <v>16</v>
      </c>
      <c r="C193" s="1852" t="s">
        <v>2552</v>
      </c>
      <c r="D193" s="1852" t="s">
        <v>2553</v>
      </c>
      <c r="E193" s="1852" t="s">
        <v>2554</v>
      </c>
      <c r="F193" s="1852" t="s">
        <v>2357</v>
      </c>
      <c r="G193" s="1852" t="s">
        <v>2555</v>
      </c>
      <c r="H193" s="1852" t="s">
        <v>28</v>
      </c>
      <c r="I193" s="1852" t="s">
        <v>910</v>
      </c>
    </row>
    <row customHeight="1" ht="11.25">
      <c r="A194" s="1852" t="s">
        <v>2253</v>
      </c>
      <c r="B194" s="1852" t="s">
        <v>16</v>
      </c>
      <c r="C194" s="1852" t="s">
        <v>2434</v>
      </c>
      <c r="D194" s="1852" t="s">
        <v>2435</v>
      </c>
      <c r="E194" s="1852" t="s">
        <v>2436</v>
      </c>
      <c r="F194" s="1852" t="s">
        <v>2437</v>
      </c>
      <c r="G194" s="1852" t="s">
        <v>2438</v>
      </c>
      <c r="H194" s="1852" t="s">
        <v>28</v>
      </c>
      <c r="I194" s="1852" t="s">
        <v>910</v>
      </c>
    </row>
    <row customHeight="1" ht="11.25">
      <c r="A195" s="1852" t="s">
        <v>2253</v>
      </c>
      <c r="B195" s="1852" t="s">
        <v>16</v>
      </c>
      <c r="C195" s="1852" t="s">
        <v>2556</v>
      </c>
      <c r="D195" s="1852" t="s">
        <v>2557</v>
      </c>
      <c r="E195" s="1852" t="s">
        <v>2558</v>
      </c>
      <c r="F195" s="1852" t="s">
        <v>2417</v>
      </c>
      <c r="G195" s="1852" t="s">
        <v>28</v>
      </c>
      <c r="H195" s="1852" t="s">
        <v>28</v>
      </c>
      <c r="I195" s="1852" t="s">
        <v>910</v>
      </c>
    </row>
    <row customHeight="1" ht="11.25">
      <c r="A196" s="1852" t="s">
        <v>2253</v>
      </c>
      <c r="B196" s="1852" t="s">
        <v>16</v>
      </c>
      <c r="C196" s="1852" t="s">
        <v>2449</v>
      </c>
      <c r="D196" s="1852" t="s">
        <v>2450</v>
      </c>
      <c r="E196" s="1852" t="s">
        <v>2451</v>
      </c>
      <c r="F196" s="1852" t="s">
        <v>2274</v>
      </c>
      <c r="G196" s="1852" t="s">
        <v>2452</v>
      </c>
      <c r="H196" s="1852" t="s">
        <v>28</v>
      </c>
      <c r="I196" s="1852" t="s">
        <v>910</v>
      </c>
    </row>
    <row customHeight="1" ht="11.25">
      <c r="A197" s="1852" t="s">
        <v>2253</v>
      </c>
      <c r="B197" s="1852" t="s">
        <v>16</v>
      </c>
      <c r="C197" s="1852" t="s">
        <v>2563</v>
      </c>
      <c r="D197" s="1852" t="s">
        <v>2564</v>
      </c>
      <c r="E197" s="1852" t="s">
        <v>2565</v>
      </c>
      <c r="F197" s="1852" t="s">
        <v>2566</v>
      </c>
      <c r="G197" s="1852" t="s">
        <v>2567</v>
      </c>
      <c r="H197" s="1852" t="s">
        <v>28</v>
      </c>
      <c r="I197" s="1852" t="s">
        <v>910</v>
      </c>
    </row>
    <row customHeight="1" ht="11.25">
      <c r="A198" s="1852" t="s">
        <v>2253</v>
      </c>
      <c r="B198" s="1852" t="s">
        <v>16</v>
      </c>
      <c r="C198" s="1852" t="s">
        <v>2471</v>
      </c>
      <c r="D198" s="1852" t="s">
        <v>2472</v>
      </c>
      <c r="E198" s="1852" t="s">
        <v>2473</v>
      </c>
      <c r="F198" s="1852" t="s">
        <v>2474</v>
      </c>
      <c r="G198" s="1852" t="s">
        <v>2475</v>
      </c>
      <c r="H198" s="1852" t="s">
        <v>28</v>
      </c>
      <c r="I198" s="1852" t="s">
        <v>910</v>
      </c>
    </row>
    <row customHeight="1" ht="11.25">
      <c r="A199" s="1852" t="s">
        <v>2253</v>
      </c>
      <c r="B199" s="1852" t="s">
        <v>16</v>
      </c>
      <c r="C199" s="1852" t="s">
        <v>2479</v>
      </c>
      <c r="D199" s="1852" t="s">
        <v>2480</v>
      </c>
      <c r="E199" s="1852" t="s">
        <v>2473</v>
      </c>
      <c r="F199" s="1852" t="s">
        <v>2481</v>
      </c>
      <c r="G199" s="1852" t="s">
        <v>2482</v>
      </c>
      <c r="H199" s="1852" t="s">
        <v>28</v>
      </c>
      <c r="I199" s="1852" t="s">
        <v>910</v>
      </c>
    </row>
    <row customHeight="1" ht="11.25">
      <c r="A200" s="1852" t="s">
        <v>2253</v>
      </c>
      <c r="B200" s="1852" t="s">
        <v>16</v>
      </c>
      <c r="C200" s="1852" t="s">
        <v>2483</v>
      </c>
      <c r="D200" s="1852" t="s">
        <v>2484</v>
      </c>
      <c r="E200" s="1852" t="s">
        <v>2485</v>
      </c>
      <c r="F200" s="1852" t="s">
        <v>2486</v>
      </c>
      <c r="G200" s="1852" t="s">
        <v>28</v>
      </c>
      <c r="H200" s="1852" t="s">
        <v>28</v>
      </c>
      <c r="I200" s="1852" t="s">
        <v>910</v>
      </c>
    </row>
    <row customHeight="1" ht="11.25">
      <c r="A201" s="1852" t="s">
        <v>2253</v>
      </c>
      <c r="B201" s="1852" t="s">
        <v>16</v>
      </c>
      <c r="C201" s="1852" t="s">
        <v>2568</v>
      </c>
      <c r="D201" s="1852" t="s">
        <v>2569</v>
      </c>
      <c r="E201" s="1852" t="s">
        <v>2570</v>
      </c>
      <c r="F201" s="1852" t="s">
        <v>2571</v>
      </c>
      <c r="G201" s="1852" t="s">
        <v>28</v>
      </c>
      <c r="H201" s="1852" t="s">
        <v>28</v>
      </c>
      <c r="I201" s="1852" t="s">
        <v>910</v>
      </c>
    </row>
    <row customHeight="1" ht="11.25">
      <c r="A202" s="1852" t="s">
        <v>2253</v>
      </c>
      <c r="B202" s="1852" t="s">
        <v>16</v>
      </c>
      <c r="C202" s="1852" t="s">
        <v>2495</v>
      </c>
      <c r="D202" s="1852" t="s">
        <v>2496</v>
      </c>
      <c r="E202" s="1852" t="s">
        <v>2497</v>
      </c>
      <c r="F202" s="1852" t="s">
        <v>2427</v>
      </c>
      <c r="G202" s="1852" t="s">
        <v>28</v>
      </c>
      <c r="H202" s="1852" t="s">
        <v>28</v>
      </c>
      <c r="I202" s="1852" t="s">
        <v>910</v>
      </c>
    </row>
    <row customHeight="1" ht="11.25">
      <c r="A203" s="1852" t="s">
        <v>2253</v>
      </c>
      <c r="B203" s="1852" t="s">
        <v>16</v>
      </c>
      <c r="C203" s="1852" t="s">
        <v>2266</v>
      </c>
      <c r="D203" s="1852" t="s">
        <v>2267</v>
      </c>
      <c r="E203" s="1852" t="s">
        <v>2268</v>
      </c>
      <c r="F203" s="1852" t="s">
        <v>2269</v>
      </c>
      <c r="G203" s="1852" t="s">
        <v>2270</v>
      </c>
      <c r="H203" s="1852" t="s">
        <v>28</v>
      </c>
      <c r="I203" s="1852" t="s">
        <v>1626</v>
      </c>
    </row>
    <row customHeight="1" ht="11.25">
      <c r="A204" s="1852" t="s">
        <v>2253</v>
      </c>
      <c r="B204" s="1852" t="s">
        <v>16</v>
      </c>
      <c r="C204" s="1852" t="s">
        <v>28</v>
      </c>
      <c r="D204" s="1852" t="s">
        <v>2335</v>
      </c>
      <c r="E204" s="1852" t="s">
        <v>2336</v>
      </c>
      <c r="F204" s="1852" t="s">
        <v>51</v>
      </c>
      <c r="G204" s="1852" t="s">
        <v>28</v>
      </c>
      <c r="H204" s="1852" t="s">
        <v>28</v>
      </c>
      <c r="I204" s="1852" t="s">
        <v>1626</v>
      </c>
    </row>
    <row customHeight="1" ht="11.25">
      <c r="A205" s="1852" t="s">
        <v>2253</v>
      </c>
      <c r="B205" s="1852" t="s">
        <v>16</v>
      </c>
      <c r="C205" s="1852" t="s">
        <v>2363</v>
      </c>
      <c r="D205" s="1852" t="s">
        <v>2364</v>
      </c>
      <c r="E205" s="1852" t="s">
        <v>2365</v>
      </c>
      <c r="F205" s="1852" t="s">
        <v>2301</v>
      </c>
      <c r="G205" s="1852" t="s">
        <v>28</v>
      </c>
      <c r="H205" s="1852" t="s">
        <v>28</v>
      </c>
      <c r="I205" s="1852" t="s">
        <v>1626</v>
      </c>
    </row>
    <row customHeight="1" ht="11.25">
      <c r="A206" s="1852" t="s">
        <v>2253</v>
      </c>
      <c r="B206" s="1852" t="s">
        <v>16</v>
      </c>
      <c r="C206" s="1852" t="s">
        <v>2414</v>
      </c>
      <c r="D206" s="1852" t="s">
        <v>2415</v>
      </c>
      <c r="E206" s="1852" t="s">
        <v>2416</v>
      </c>
      <c r="F206" s="1852" t="s">
        <v>2417</v>
      </c>
      <c r="G206" s="1852" t="s">
        <v>2418</v>
      </c>
      <c r="H206" s="1852" t="s">
        <v>28</v>
      </c>
      <c r="I206" s="1852" t="s">
        <v>1626</v>
      </c>
    </row>
    <row customHeight="1" ht="11.25">
      <c r="A207" s="1852" t="s">
        <v>2253</v>
      </c>
      <c r="B207" s="1852" t="s">
        <v>16</v>
      </c>
      <c r="C207" s="1852" t="s">
        <v>2572</v>
      </c>
      <c r="D207" s="1852" t="s">
        <v>2573</v>
      </c>
      <c r="E207" s="1852" t="s">
        <v>2574</v>
      </c>
      <c r="F207" s="1852" t="s">
        <v>2490</v>
      </c>
      <c r="G207" s="1852" t="s">
        <v>28</v>
      </c>
      <c r="H207" s="1852" t="s">
        <v>28</v>
      </c>
      <c r="I207" s="1852" t="s">
        <v>1626</v>
      </c>
    </row>
    <row customHeight="1" ht="11.25">
      <c r="A208" s="1852" t="s">
        <v>2253</v>
      </c>
      <c r="B208" s="1852" t="s">
        <v>16</v>
      </c>
      <c r="C208" s="1852" t="s">
        <v>2575</v>
      </c>
      <c r="D208" s="1852" t="s">
        <v>2576</v>
      </c>
      <c r="E208" s="1852" t="s">
        <v>2577</v>
      </c>
      <c r="F208" s="1852" t="s">
        <v>2357</v>
      </c>
      <c r="G208" s="1852" t="s">
        <v>28</v>
      </c>
      <c r="H208" s="1852" t="s">
        <v>28</v>
      </c>
      <c r="I208" s="1852" t="s">
        <v>1626</v>
      </c>
    </row>
    <row customHeight="1" ht="11.25">
      <c r="A209" s="1852" t="s">
        <v>2253</v>
      </c>
      <c r="B209" s="1852" t="s">
        <v>16</v>
      </c>
      <c r="C209" s="1852" t="s">
        <v>2578</v>
      </c>
      <c r="D209" s="1852" t="s">
        <v>2579</v>
      </c>
      <c r="E209" s="1852" t="s">
        <v>2580</v>
      </c>
      <c r="F209" s="1852" t="s">
        <v>2274</v>
      </c>
      <c r="G209" s="1852" t="s">
        <v>28</v>
      </c>
      <c r="H209" s="1852" t="s">
        <v>28</v>
      </c>
      <c r="I209" s="1852" t="s">
        <v>1626</v>
      </c>
    </row>
    <row customHeight="1" ht="11.25">
      <c r="A210" s="1852" t="s">
        <v>2253</v>
      </c>
      <c r="B210" s="1852" t="s">
        <v>16</v>
      </c>
      <c r="C210" s="1852" t="s">
        <v>2581</v>
      </c>
      <c r="D210" s="1852" t="s">
        <v>2582</v>
      </c>
      <c r="E210" s="1852" t="s">
        <v>2583</v>
      </c>
      <c r="F210" s="1852" t="s">
        <v>2402</v>
      </c>
      <c r="G210" s="1852" t="s">
        <v>28</v>
      </c>
      <c r="H210" s="1852" t="s">
        <v>28</v>
      </c>
      <c r="I210" s="1852" t="s">
        <v>1626</v>
      </c>
    </row>
    <row customHeight="1" ht="11.25">
      <c r="A211" s="1852" t="s">
        <v>2253</v>
      </c>
      <c r="B211" s="1852" t="s">
        <v>16</v>
      </c>
      <c r="C211" s="1852" t="s">
        <v>2584</v>
      </c>
      <c r="D211" s="1852" t="s">
        <v>2585</v>
      </c>
      <c r="E211" s="1852" t="s">
        <v>2586</v>
      </c>
      <c r="F211" s="1852" t="s">
        <v>51</v>
      </c>
      <c r="G211" s="1852" t="s">
        <v>28</v>
      </c>
      <c r="H211" s="1852" t="s">
        <v>28</v>
      </c>
      <c r="I211" s="1852" t="s">
        <v>1626</v>
      </c>
    </row>
    <row customHeight="1" ht="11.25">
      <c r="A212" s="1852" t="s">
        <v>2253</v>
      </c>
      <c r="B212" s="1852" t="s">
        <v>16</v>
      </c>
      <c r="C212" s="1852" t="s">
        <v>2587</v>
      </c>
      <c r="D212" s="1852" t="s">
        <v>2588</v>
      </c>
      <c r="E212" s="1852" t="s">
        <v>2589</v>
      </c>
      <c r="F212" s="1852" t="s">
        <v>2301</v>
      </c>
      <c r="G212" s="1852" t="s">
        <v>28</v>
      </c>
      <c r="H212" s="1852" t="s">
        <v>28</v>
      </c>
      <c r="I212" s="1852" t="s">
        <v>1626</v>
      </c>
    </row>
    <row customHeight="1" ht="11.25">
      <c r="A213" s="1852" t="s">
        <v>2253</v>
      </c>
      <c r="B213" s="1852" t="s">
        <v>16</v>
      </c>
      <c r="C213" s="1852" t="s">
        <v>2590</v>
      </c>
      <c r="D213" s="1852" t="s">
        <v>2591</v>
      </c>
      <c r="E213" s="1852" t="s">
        <v>2592</v>
      </c>
      <c r="F213" s="1852" t="s">
        <v>2310</v>
      </c>
      <c r="G213" s="1852" t="s">
        <v>28</v>
      </c>
      <c r="H213" s="1852" t="s">
        <v>28</v>
      </c>
      <c r="I213" s="1852" t="s">
        <v>1626</v>
      </c>
    </row>
    <row customHeight="1" ht="11.25">
      <c r="A214" s="1852" t="s">
        <v>2253</v>
      </c>
      <c r="B214" s="1852" t="s">
        <v>16</v>
      </c>
      <c r="C214" s="1852" t="s">
        <v>2593</v>
      </c>
      <c r="D214" s="1852" t="s">
        <v>2594</v>
      </c>
      <c r="E214" s="1852" t="s">
        <v>2595</v>
      </c>
      <c r="F214" s="1852" t="s">
        <v>2596</v>
      </c>
      <c r="G214" s="1852" t="s">
        <v>28</v>
      </c>
      <c r="H214" s="1852" t="s">
        <v>28</v>
      </c>
      <c r="I214" s="1852" t="s">
        <v>1626</v>
      </c>
    </row>
    <row customHeight="1" ht="11.25">
      <c r="A215" s="1852" t="s">
        <v>2253</v>
      </c>
      <c r="B215" s="1852" t="s">
        <v>16</v>
      </c>
      <c r="C215" s="1852" t="s">
        <v>2597</v>
      </c>
      <c r="D215" s="1852" t="s">
        <v>2598</v>
      </c>
      <c r="E215" s="1852" t="s">
        <v>2599</v>
      </c>
      <c r="F215" s="1852" t="s">
        <v>2340</v>
      </c>
      <c r="G215" s="1852" t="s">
        <v>28</v>
      </c>
      <c r="H215" s="1852" t="s">
        <v>28</v>
      </c>
      <c r="I215" s="1852" t="s">
        <v>1626</v>
      </c>
    </row>
    <row customHeight="1" ht="11.25">
      <c r="A216" s="1852" t="s">
        <v>2253</v>
      </c>
      <c r="B216" s="1852" t="s">
        <v>16</v>
      </c>
      <c r="C216" s="1852" t="s">
        <v>2600</v>
      </c>
      <c r="D216" s="1852" t="s">
        <v>2601</v>
      </c>
      <c r="E216" s="1852" t="s">
        <v>2602</v>
      </c>
      <c r="F216" s="1852" t="s">
        <v>2362</v>
      </c>
      <c r="G216" s="1852" t="s">
        <v>2603</v>
      </c>
      <c r="H216" s="1852" t="s">
        <v>28</v>
      </c>
      <c r="I216"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43258-1B08-1844-B2DC-5CFE84867218}" mc:Ignorable="x14ac xr xr2 xr3">
  <sheetPr>
    <tabColor rgb="FFFFCC99"/>
  </sheetPr>
  <dimension ref="A1:G37"/>
  <sheetViews>
    <sheetView topLeftCell="A1" showGridLines="0" workbookViewId="0">
      <selection activeCell="A1" sqref="A1"/>
    </sheetView>
  </sheetViews>
  <sheetFormatPr customHeight="1" defaultRowHeight="11.25"/>
  <cols>
    <col min="1" max="1" style="1852" width="9.140625"/>
  </cols>
  <sheetData>
    <row customHeight="1" ht="11.25">
      <c r="A1" s="375" t="s">
        <v>2604</v>
      </c>
      <c r="B1" s="66" t="s">
        <v>2605</v>
      </c>
      <c r="C1" s="66" t="s">
        <v>2606</v>
      </c>
      <c r="D1" s="66" t="s">
        <v>2607</v>
      </c>
      <c r="E1" s="64" t="s">
        <v>2608</v>
      </c>
      <c r="F1" s="64" t="s">
        <v>2609</v>
      </c>
      <c r="G1" s="64" t="s">
        <v>2610</v>
      </c>
    </row>
    <row customHeight="1" ht="11.25">
      <c r="A2" s="375" t="s">
        <v>16</v>
      </c>
      <c r="B2" s="0" t="s">
        <v>2611</v>
      </c>
      <c r="C2" s="0" t="s">
        <v>2612</v>
      </c>
      <c r="D2" s="0" t="s">
        <v>2611</v>
      </c>
      <c r="E2" s="0" t="s">
        <v>2612</v>
      </c>
      <c r="F2" s="0" t="s">
        <v>2613</v>
      </c>
      <c r="G2" s="0" t="s">
        <v>109</v>
      </c>
    </row>
    <row customHeight="1" ht="11.25">
      <c r="A3" s="375" t="s">
        <v>16</v>
      </c>
      <c r="B3" s="0" t="s">
        <v>2614</v>
      </c>
      <c r="C3" s="0" t="s">
        <v>2615</v>
      </c>
      <c r="D3" s="0" t="s">
        <v>2614</v>
      </c>
      <c r="E3" s="0" t="s">
        <v>2615</v>
      </c>
      <c r="F3" s="0" t="s">
        <v>2613</v>
      </c>
      <c r="G3" s="0" t="s">
        <v>110</v>
      </c>
    </row>
    <row customHeight="1" ht="11.25">
      <c r="A4" s="375" t="s">
        <v>16</v>
      </c>
      <c r="B4" s="0" t="s">
        <v>2616</v>
      </c>
      <c r="C4" s="0" t="s">
        <v>2617</v>
      </c>
      <c r="D4" s="0" t="s">
        <v>2616</v>
      </c>
      <c r="E4" s="0" t="s">
        <v>2617</v>
      </c>
      <c r="F4" s="0" t="s">
        <v>2613</v>
      </c>
      <c r="G4" s="0" t="s">
        <v>90</v>
      </c>
    </row>
    <row customHeight="1" ht="11.25">
      <c r="A5" s="375" t="s">
        <v>16</v>
      </c>
      <c r="B5" s="0" t="s">
        <v>2618</v>
      </c>
      <c r="C5" s="0" t="s">
        <v>2619</v>
      </c>
      <c r="D5" s="0" t="s">
        <v>2618</v>
      </c>
      <c r="E5" s="0" t="s">
        <v>2619</v>
      </c>
      <c r="F5" s="0" t="s">
        <v>2613</v>
      </c>
      <c r="G5" s="0" t="s">
        <v>91</v>
      </c>
    </row>
    <row customHeight="1" ht="11.25">
      <c r="A6" s="375" t="s">
        <v>16</v>
      </c>
      <c r="B6" s="0" t="s">
        <v>2620</v>
      </c>
      <c r="C6" s="0" t="s">
        <v>2621</v>
      </c>
      <c r="D6" s="0" t="s">
        <v>2620</v>
      </c>
      <c r="E6" s="0" t="s">
        <v>2621</v>
      </c>
      <c r="F6" s="0" t="s">
        <v>2613</v>
      </c>
      <c r="G6" s="0" t="s">
        <v>111</v>
      </c>
    </row>
    <row customHeight="1" ht="11.25">
      <c r="A7" s="375" t="s">
        <v>16</v>
      </c>
      <c r="B7" s="0" t="s">
        <v>2622</v>
      </c>
      <c r="C7" s="0" t="s">
        <v>2623</v>
      </c>
      <c r="D7" s="0" t="s">
        <v>2624</v>
      </c>
      <c r="E7" s="0" t="s">
        <v>2625</v>
      </c>
      <c r="F7" s="0" t="s">
        <v>2626</v>
      </c>
      <c r="G7" s="0" t="s">
        <v>92</v>
      </c>
    </row>
    <row customHeight="1" ht="11.25">
      <c r="A8" s="375" t="s">
        <v>16</v>
      </c>
      <c r="B8" s="0" t="s">
        <v>2622</v>
      </c>
      <c r="C8" s="0" t="s">
        <v>2623</v>
      </c>
      <c r="D8" s="0" t="s">
        <v>2627</v>
      </c>
      <c r="E8" s="0" t="s">
        <v>2628</v>
      </c>
      <c r="F8" s="0" t="s">
        <v>2629</v>
      </c>
      <c r="G8" s="0" t="s">
        <v>93</v>
      </c>
    </row>
    <row customHeight="1" ht="11.25">
      <c r="A9" s="375" t="s">
        <v>16</v>
      </c>
      <c r="B9" s="0" t="s">
        <v>2622</v>
      </c>
      <c r="C9" s="0" t="s">
        <v>2623</v>
      </c>
      <c r="D9" s="0" t="s">
        <v>2630</v>
      </c>
      <c r="E9" s="0" t="s">
        <v>2631</v>
      </c>
      <c r="F9" s="0" t="s">
        <v>2626</v>
      </c>
      <c r="G9" s="0" t="s">
        <v>112</v>
      </c>
    </row>
    <row customHeight="1" ht="11.25">
      <c r="A10" s="375" t="s">
        <v>16</v>
      </c>
      <c r="B10" s="0" t="s">
        <v>2622</v>
      </c>
      <c r="C10" s="0" t="s">
        <v>2623</v>
      </c>
      <c r="D10" s="0" t="s">
        <v>2622</v>
      </c>
      <c r="E10" s="0" t="s">
        <v>2623</v>
      </c>
      <c r="F10" s="0" t="s">
        <v>2632</v>
      </c>
      <c r="G10" s="0" t="s">
        <v>148</v>
      </c>
    </row>
    <row customHeight="1" ht="11.25">
      <c r="A11" s="375" t="s">
        <v>16</v>
      </c>
      <c r="B11" s="0" t="s">
        <v>2622</v>
      </c>
      <c r="C11" s="0" t="s">
        <v>2623</v>
      </c>
      <c r="D11" s="0" t="s">
        <v>2633</v>
      </c>
      <c r="E11" s="0" t="s">
        <v>2634</v>
      </c>
      <c r="F11" s="0" t="s">
        <v>2635</v>
      </c>
      <c r="G11" s="0" t="s">
        <v>149</v>
      </c>
    </row>
    <row customHeight="1" ht="11.25">
      <c r="A12" s="375" t="s">
        <v>16</v>
      </c>
      <c r="B12" s="0" t="s">
        <v>2636</v>
      </c>
      <c r="C12" s="0" t="s">
        <v>2637</v>
      </c>
      <c r="D12" s="0" t="s">
        <v>2636</v>
      </c>
      <c r="E12" s="0" t="s">
        <v>2637</v>
      </c>
      <c r="F12" s="0" t="s">
        <v>2638</v>
      </c>
      <c r="G12" s="0" t="s">
        <v>150</v>
      </c>
    </row>
    <row customHeight="1" ht="11.25">
      <c r="A13" s="375" t="s">
        <v>16</v>
      </c>
      <c r="B13" s="0" t="s">
        <v>2639</v>
      </c>
      <c r="C13" s="0" t="s">
        <v>2640</v>
      </c>
      <c r="D13" s="0" t="s">
        <v>2639</v>
      </c>
      <c r="E13" s="0" t="s">
        <v>2640</v>
      </c>
      <c r="F13" s="0" t="s">
        <v>2632</v>
      </c>
      <c r="G13" s="0" t="s">
        <v>151</v>
      </c>
    </row>
    <row customHeight="1" ht="11.25">
      <c r="A14" s="375" t="s">
        <v>16</v>
      </c>
      <c r="B14" s="0" t="s">
        <v>2639</v>
      </c>
      <c r="C14" s="0" t="s">
        <v>2640</v>
      </c>
      <c r="D14" s="0" t="s">
        <v>2641</v>
      </c>
      <c r="E14" s="0" t="s">
        <v>2642</v>
      </c>
      <c r="F14" s="0" t="s">
        <v>2626</v>
      </c>
      <c r="G14" s="0" t="s">
        <v>152</v>
      </c>
    </row>
    <row customHeight="1" ht="11.25">
      <c r="A15" s="375" t="s">
        <v>16</v>
      </c>
      <c r="B15" s="0" t="s">
        <v>2639</v>
      </c>
      <c r="C15" s="0" t="s">
        <v>2640</v>
      </c>
      <c r="D15" s="0" t="s">
        <v>2643</v>
      </c>
      <c r="E15" s="0" t="s">
        <v>2644</v>
      </c>
      <c r="F15" s="0" t="s">
        <v>2635</v>
      </c>
      <c r="G15" s="0" t="s">
        <v>153</v>
      </c>
    </row>
    <row customHeight="1" ht="11.25">
      <c r="A16" s="375" t="s">
        <v>16</v>
      </c>
      <c r="B16" s="0" t="s">
        <v>2639</v>
      </c>
      <c r="C16" s="0" t="s">
        <v>2640</v>
      </c>
      <c r="D16" s="0" t="s">
        <v>2645</v>
      </c>
      <c r="E16" s="0" t="s">
        <v>2646</v>
      </c>
      <c r="F16" s="0" t="s">
        <v>2635</v>
      </c>
      <c r="G16" s="0" t="s">
        <v>1471</v>
      </c>
    </row>
    <row customHeight="1" ht="11.25">
      <c r="A17" s="375" t="s">
        <v>16</v>
      </c>
      <c r="B17" s="0" t="s">
        <v>2639</v>
      </c>
      <c r="C17" s="0" t="s">
        <v>2640</v>
      </c>
      <c r="D17" s="0" t="s">
        <v>2647</v>
      </c>
      <c r="E17" s="0" t="s">
        <v>2648</v>
      </c>
      <c r="F17" s="0" t="s">
        <v>2635</v>
      </c>
      <c r="G17" s="0" t="s">
        <v>1477</v>
      </c>
    </row>
    <row customHeight="1" ht="11.25">
      <c r="A18" s="375" t="s">
        <v>16</v>
      </c>
      <c r="B18" s="0" t="s">
        <v>2639</v>
      </c>
      <c r="C18" s="0" t="s">
        <v>2640</v>
      </c>
      <c r="D18" s="0" t="s">
        <v>2649</v>
      </c>
      <c r="E18" s="0" t="s">
        <v>2650</v>
      </c>
      <c r="F18" s="0" t="s">
        <v>2635</v>
      </c>
      <c r="G18" s="0" t="s">
        <v>1489</v>
      </c>
    </row>
    <row customHeight="1" ht="11.25">
      <c r="A19" s="375" t="s">
        <v>16</v>
      </c>
      <c r="B19" s="0" t="s">
        <v>2639</v>
      </c>
      <c r="C19" s="0" t="s">
        <v>2640</v>
      </c>
      <c r="D19" s="0" t="s">
        <v>2651</v>
      </c>
      <c r="E19" s="0" t="s">
        <v>2652</v>
      </c>
      <c r="F19" s="0" t="s">
        <v>2626</v>
      </c>
      <c r="G19" s="0" t="s">
        <v>1503</v>
      </c>
    </row>
    <row customHeight="1" ht="11.25">
      <c r="A20" s="375" t="s">
        <v>16</v>
      </c>
      <c r="B20" s="0" t="s">
        <v>2639</v>
      </c>
      <c r="C20" s="0" t="s">
        <v>2640</v>
      </c>
      <c r="D20" s="0" t="s">
        <v>2653</v>
      </c>
      <c r="E20" s="0" t="s">
        <v>2654</v>
      </c>
      <c r="F20" s="0" t="s">
        <v>2626</v>
      </c>
      <c r="G20" s="0" t="s">
        <v>1515</v>
      </c>
    </row>
    <row customHeight="1" ht="11.25">
      <c r="A21" s="375" t="s">
        <v>16</v>
      </c>
      <c r="B21" s="0" t="s">
        <v>2639</v>
      </c>
      <c r="C21" s="0" t="s">
        <v>2640</v>
      </c>
      <c r="D21" s="0" t="s">
        <v>2655</v>
      </c>
      <c r="E21" s="0" t="s">
        <v>2656</v>
      </c>
      <c r="F21" s="0" t="s">
        <v>2626</v>
      </c>
      <c r="G21" s="0" t="s">
        <v>1524</v>
      </c>
    </row>
    <row customHeight="1" ht="11.25">
      <c r="A22" s="375" t="s">
        <v>16</v>
      </c>
      <c r="B22" s="0" t="s">
        <v>2639</v>
      </c>
      <c r="C22" s="0" t="s">
        <v>2640</v>
      </c>
      <c r="D22" s="0" t="s">
        <v>2657</v>
      </c>
      <c r="E22" s="0" t="s">
        <v>2658</v>
      </c>
      <c r="F22" s="0" t="s">
        <v>2629</v>
      </c>
      <c r="G22" s="0" t="s">
        <v>1540</v>
      </c>
    </row>
    <row customHeight="1" ht="11.25">
      <c r="A23" s="375" t="s">
        <v>16</v>
      </c>
      <c r="B23" s="0" t="s">
        <v>2639</v>
      </c>
      <c r="C23" s="0" t="s">
        <v>2640</v>
      </c>
      <c r="D23" s="0" t="s">
        <v>2659</v>
      </c>
      <c r="E23" s="0" t="s">
        <v>2660</v>
      </c>
      <c r="F23" s="0" t="s">
        <v>2635</v>
      </c>
      <c r="G23" s="0" t="s">
        <v>1547</v>
      </c>
    </row>
    <row customHeight="1" ht="11.25">
      <c r="A24" s="375" t="s">
        <v>16</v>
      </c>
      <c r="B24" s="0" t="s">
        <v>2639</v>
      </c>
      <c r="C24" s="0" t="s">
        <v>2640</v>
      </c>
      <c r="D24" s="0" t="s">
        <v>2661</v>
      </c>
      <c r="E24" s="0" t="s">
        <v>2662</v>
      </c>
      <c r="F24" s="0" t="s">
        <v>2626</v>
      </c>
      <c r="G24" s="0" t="s">
        <v>1555</v>
      </c>
    </row>
    <row customHeight="1" ht="11.25">
      <c r="A25" s="375" t="s">
        <v>16</v>
      </c>
      <c r="B25" s="0" t="s">
        <v>2663</v>
      </c>
      <c r="C25" s="0" t="s">
        <v>2664</v>
      </c>
      <c r="D25" s="0" t="s">
        <v>2663</v>
      </c>
      <c r="E25" s="0" t="s">
        <v>2664</v>
      </c>
      <c r="F25" s="0" t="s">
        <v>2632</v>
      </c>
      <c r="G25" s="0" t="s">
        <v>1562</v>
      </c>
    </row>
    <row customHeight="1" ht="11.25">
      <c r="A26" s="375" t="s">
        <v>16</v>
      </c>
      <c r="B26" s="0" t="s">
        <v>2663</v>
      </c>
      <c r="C26" s="0" t="s">
        <v>2664</v>
      </c>
      <c r="D26" s="0" t="s">
        <v>2665</v>
      </c>
      <c r="E26" s="0" t="s">
        <v>2666</v>
      </c>
      <c r="F26" s="0" t="s">
        <v>2635</v>
      </c>
      <c r="G26" s="0" t="s">
        <v>1566</v>
      </c>
    </row>
    <row customHeight="1" ht="11.25">
      <c r="A27" s="375" t="s">
        <v>16</v>
      </c>
      <c r="B27" s="0" t="s">
        <v>2663</v>
      </c>
      <c r="C27" s="0" t="s">
        <v>2664</v>
      </c>
      <c r="D27" s="0" t="s">
        <v>2667</v>
      </c>
      <c r="E27" s="0" t="s">
        <v>2668</v>
      </c>
      <c r="F27" s="0" t="s">
        <v>2626</v>
      </c>
      <c r="G27" s="0" t="s">
        <v>1571</v>
      </c>
    </row>
    <row customHeight="1" ht="11.25">
      <c r="A28" s="375" t="s">
        <v>16</v>
      </c>
      <c r="B28" s="0" t="s">
        <v>2669</v>
      </c>
      <c r="C28" s="0" t="s">
        <v>2670</v>
      </c>
      <c r="D28" s="0" t="s">
        <v>2669</v>
      </c>
      <c r="E28" s="0" t="s">
        <v>2670</v>
      </c>
      <c r="F28" s="0" t="s">
        <v>2638</v>
      </c>
      <c r="G28" s="0" t="s">
        <v>1579</v>
      </c>
    </row>
    <row customHeight="1" ht="11.25">
      <c r="A29" s="375" t="s">
        <v>16</v>
      </c>
      <c r="B29" s="0" t="s">
        <v>2671</v>
      </c>
      <c r="C29" s="0" t="s">
        <v>2672</v>
      </c>
      <c r="D29" s="0" t="s">
        <v>2673</v>
      </c>
      <c r="E29" s="0" t="s">
        <v>2674</v>
      </c>
      <c r="F29" s="0" t="s">
        <v>2626</v>
      </c>
      <c r="G29" s="0" t="s">
        <v>1581</v>
      </c>
    </row>
    <row customHeight="1" ht="11.25">
      <c r="A30" s="375" t="s">
        <v>16</v>
      </c>
      <c r="B30" s="0" t="s">
        <v>2671</v>
      </c>
      <c r="C30" s="0" t="s">
        <v>2672</v>
      </c>
      <c r="D30" s="0" t="s">
        <v>2675</v>
      </c>
      <c r="E30" s="0" t="s">
        <v>2676</v>
      </c>
      <c r="F30" s="0" t="s">
        <v>2635</v>
      </c>
      <c r="G30" s="0" t="s">
        <v>1584</v>
      </c>
    </row>
    <row customHeight="1" ht="11.25">
      <c r="A31" s="375" t="s">
        <v>16</v>
      </c>
      <c r="B31" s="0" t="s">
        <v>2671</v>
      </c>
      <c r="C31" s="0" t="s">
        <v>2672</v>
      </c>
      <c r="D31" s="0" t="s">
        <v>2671</v>
      </c>
      <c r="E31" s="0" t="s">
        <v>2672</v>
      </c>
      <c r="F31" s="0" t="s">
        <v>2632</v>
      </c>
      <c r="G31" s="0" t="s">
        <v>1590</v>
      </c>
    </row>
    <row customHeight="1" ht="11.25">
      <c r="A32" s="375" t="s">
        <v>16</v>
      </c>
      <c r="B32" s="0" t="s">
        <v>100</v>
      </c>
      <c r="C32" s="0" t="s">
        <v>101</v>
      </c>
      <c r="D32" s="0" t="s">
        <v>100</v>
      </c>
      <c r="E32" s="0" t="s">
        <v>101</v>
      </c>
      <c r="F32" s="0" t="s">
        <v>2638</v>
      </c>
      <c r="G32" s="0" t="s">
        <v>99</v>
      </c>
    </row>
    <row customHeight="1" ht="11.25">
      <c r="A33" s="375" t="s">
        <v>16</v>
      </c>
      <c r="B33" s="0" t="s">
        <v>2677</v>
      </c>
      <c r="C33" s="0" t="s">
        <v>2678</v>
      </c>
      <c r="D33" s="0" t="s">
        <v>2677</v>
      </c>
      <c r="E33" s="0" t="s">
        <v>2678</v>
      </c>
      <c r="F33" s="0" t="s">
        <v>2638</v>
      </c>
      <c r="G33" s="0" t="s">
        <v>1593</v>
      </c>
    </row>
    <row customHeight="1" ht="11.25">
      <c r="A34" s="375" t="s">
        <v>16</v>
      </c>
      <c r="B34" s="0" t="s">
        <v>2679</v>
      </c>
      <c r="C34" s="0" t="s">
        <v>2680</v>
      </c>
      <c r="D34" s="0" t="s">
        <v>2679</v>
      </c>
      <c r="E34" s="0" t="s">
        <v>2680</v>
      </c>
      <c r="F34" s="0" t="s">
        <v>2638</v>
      </c>
      <c r="G34" s="0" t="s">
        <v>1595</v>
      </c>
    </row>
    <row customHeight="1" ht="11.25">
      <c r="A35" s="375" t="s">
        <v>16</v>
      </c>
      <c r="B35" s="0" t="s">
        <v>2681</v>
      </c>
      <c r="C35" s="0" t="s">
        <v>2682</v>
      </c>
      <c r="D35" s="0" t="s">
        <v>2681</v>
      </c>
      <c r="E35" s="0" t="s">
        <v>2682</v>
      </c>
      <c r="F35" s="0" t="s">
        <v>2638</v>
      </c>
      <c r="G35" s="0" t="s">
        <v>1600</v>
      </c>
    </row>
    <row customHeight="1" ht="11.25">
      <c r="A36" s="375" t="s">
        <v>16</v>
      </c>
      <c r="B36" s="0" t="s">
        <v>2683</v>
      </c>
      <c r="C36" s="0" t="s">
        <v>2684</v>
      </c>
      <c r="D36" s="0" t="s">
        <v>2683</v>
      </c>
      <c r="E36" s="0" t="s">
        <v>2684</v>
      </c>
      <c r="F36" s="0" t="s">
        <v>2638</v>
      </c>
      <c r="G36" s="0" t="s">
        <v>1605</v>
      </c>
    </row>
    <row customHeight="1" ht="11.25">
      <c r="A37" s="375" t="s">
        <v>16</v>
      </c>
      <c r="B37" s="0" t="s">
        <v>2685</v>
      </c>
      <c r="C37" s="0" t="s">
        <v>2686</v>
      </c>
      <c r="D37" s="0" t="s">
        <v>2685</v>
      </c>
      <c r="E37" s="0" t="s">
        <v>2686</v>
      </c>
      <c r="F37" s="0" t="s">
        <v>2613</v>
      </c>
      <c r="G37" s="0" t="s">
        <v>1609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BEF94-88A8-3878-22F8-77B48B287268}"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2687</v>
      </c>
      <c r="B1" s="837" t="s">
        <v>2688</v>
      </c>
      <c r="C1" s="1161" t="s">
        <v>2689</v>
      </c>
      <c r="D1" s="837" t="s">
        <v>2690</v>
      </c>
      <c r="E1" s="837" t="s">
        <v>2691</v>
      </c>
      <c r="F1" s="1161" t="s">
        <v>2692</v>
      </c>
      <c r="G1" s="1161" t="s">
        <v>2693</v>
      </c>
      <c r="H1" s="1161" t="s">
        <v>2694</v>
      </c>
      <c r="I1" s="1161" t="s">
        <v>2695</v>
      </c>
    </row>
    <row customHeight="1" ht="11.25">
      <c r="A2" s="1693" t="s">
        <v>109</v>
      </c>
      <c r="B2" s="1693" t="s">
        <v>2696</v>
      </c>
      <c r="C2" s="1693" t="s">
        <v>28</v>
      </c>
      <c r="D2" s="1693" t="s">
        <v>2697</v>
      </c>
      <c r="E2" s="1693" t="s">
        <v>2698</v>
      </c>
      <c r="F2" s="1693" t="s">
        <v>28</v>
      </c>
      <c r="G2" s="1693" t="s">
        <v>28</v>
      </c>
      <c r="H2" s="1693" t="s">
        <v>28</v>
      </c>
      <c r="I2" s="1693" t="s">
        <v>28</v>
      </c>
    </row>
    <row customHeight="1" ht="11.25">
      <c r="A3" s="1693" t="s">
        <v>110</v>
      </c>
      <c r="B3" s="1693" t="s">
        <v>2699</v>
      </c>
      <c r="C3" s="1693" t="s">
        <v>28</v>
      </c>
      <c r="D3" s="1693" t="s">
        <v>2697</v>
      </c>
      <c r="E3" s="1693" t="s">
        <v>2700</v>
      </c>
      <c r="F3" s="1693" t="s">
        <v>28</v>
      </c>
      <c r="G3" s="1693" t="s">
        <v>28</v>
      </c>
      <c r="H3" s="1693" t="s">
        <v>28</v>
      </c>
      <c r="I3" s="1693" t="s">
        <v>28</v>
      </c>
    </row>
    <row customHeight="1" ht="11.25">
      <c r="A4" s="1693" t="s">
        <v>90</v>
      </c>
      <c r="B4" s="1693" t="s">
        <v>2701</v>
      </c>
      <c r="C4" s="1693" t="s">
        <v>28</v>
      </c>
      <c r="D4" s="1693" t="s">
        <v>2702</v>
      </c>
      <c r="E4" s="1693" t="s">
        <v>2703</v>
      </c>
      <c r="F4" s="1693" t="s">
        <v>28</v>
      </c>
      <c r="G4" s="1693" t="s">
        <v>28</v>
      </c>
      <c r="H4" s="1693" t="s">
        <v>28</v>
      </c>
      <c r="I4" s="1693" t="s">
        <v>28</v>
      </c>
    </row>
    <row customHeight="1" ht="11.25">
      <c r="A5" s="1693" t="s">
        <v>91</v>
      </c>
      <c r="B5" s="1693" t="s">
        <v>2704</v>
      </c>
      <c r="C5" s="1693" t="s">
        <v>28</v>
      </c>
      <c r="D5" s="1693" t="s">
        <v>2705</v>
      </c>
      <c r="E5" s="1693" t="s">
        <v>2706</v>
      </c>
      <c r="F5" s="1693" t="s">
        <v>28</v>
      </c>
      <c r="G5" s="1693" t="s">
        <v>28</v>
      </c>
      <c r="H5" s="1693" t="s">
        <v>28</v>
      </c>
      <c r="I5" s="1693" t="s">
        <v>28</v>
      </c>
    </row>
    <row customHeight="1" ht="11.25">
      <c r="A6" s="1693" t="s">
        <v>111</v>
      </c>
      <c r="B6" s="1693" t="s">
        <v>2707</v>
      </c>
      <c r="C6" s="1693" t="s">
        <v>28</v>
      </c>
      <c r="D6" s="1693" t="s">
        <v>2702</v>
      </c>
      <c r="E6" s="1693" t="s">
        <v>2698</v>
      </c>
      <c r="F6" s="1693" t="s">
        <v>28</v>
      </c>
      <c r="G6" s="1693" t="s">
        <v>28</v>
      </c>
      <c r="H6" s="1693" t="s">
        <v>28</v>
      </c>
      <c r="I6" s="1693" t="s">
        <v>28</v>
      </c>
    </row>
    <row customHeight="1" ht="11.25">
      <c r="A7" s="1693" t="s">
        <v>92</v>
      </c>
      <c r="B7" s="1693" t="s">
        <v>2708</v>
      </c>
      <c r="C7" s="1693" t="s">
        <v>28</v>
      </c>
      <c r="D7" s="1693" t="s">
        <v>2702</v>
      </c>
      <c r="E7" s="1693" t="s">
        <v>2709</v>
      </c>
      <c r="F7" s="1693" t="s">
        <v>28</v>
      </c>
      <c r="G7" s="1693" t="s">
        <v>28</v>
      </c>
      <c r="H7" s="1693" t="s">
        <v>28</v>
      </c>
      <c r="I7" s="1693" t="s">
        <v>28</v>
      </c>
    </row>
    <row customHeight="1" ht="11.25">
      <c r="A8" s="1693" t="s">
        <v>93</v>
      </c>
      <c r="B8" s="1693" t="s">
        <v>2710</v>
      </c>
      <c r="C8" s="1693" t="s">
        <v>28</v>
      </c>
      <c r="D8" s="1693" t="s">
        <v>2702</v>
      </c>
      <c r="E8" s="1693" t="s">
        <v>2711</v>
      </c>
      <c r="F8" s="1693" t="s">
        <v>28</v>
      </c>
      <c r="G8" s="1693" t="s">
        <v>28</v>
      </c>
      <c r="H8" s="1693" t="s">
        <v>28</v>
      </c>
      <c r="I8" s="1693" t="s">
        <v>28</v>
      </c>
    </row>
    <row customHeight="1" ht="11.25">
      <c r="A9" s="1693" t="s">
        <v>112</v>
      </c>
      <c r="B9" s="1693" t="s">
        <v>2712</v>
      </c>
      <c r="C9" s="1693" t="s">
        <v>28</v>
      </c>
      <c r="D9" s="1693" t="s">
        <v>2702</v>
      </c>
      <c r="E9" s="1693" t="s">
        <v>2711</v>
      </c>
      <c r="F9" s="1693" t="s">
        <v>28</v>
      </c>
      <c r="G9" s="1693" t="s">
        <v>28</v>
      </c>
      <c r="H9" s="1693" t="s">
        <v>28</v>
      </c>
      <c r="I9" s="1693" t="s">
        <v>28</v>
      </c>
    </row>
    <row customHeight="1" ht="11.25">
      <c r="A10" s="1693" t="s">
        <v>148</v>
      </c>
      <c r="B10" s="1693" t="s">
        <v>2713</v>
      </c>
      <c r="C10" s="1693" t="s">
        <v>28</v>
      </c>
      <c r="D10" s="1693" t="s">
        <v>2714</v>
      </c>
      <c r="E10" s="1693" t="s">
        <v>2703</v>
      </c>
      <c r="F10" s="1693" t="s">
        <v>28</v>
      </c>
      <c r="G10" s="1693" t="s">
        <v>28</v>
      </c>
      <c r="H10" s="1693" t="s">
        <v>28</v>
      </c>
      <c r="I10" s="1693" t="s">
        <v>28</v>
      </c>
    </row>
    <row customHeight="1" ht="11.25">
      <c r="A11" s="1693" t="s">
        <v>149</v>
      </c>
      <c r="B11" s="1693" t="s">
        <v>2715</v>
      </c>
      <c r="C11" s="1693" t="s">
        <v>28</v>
      </c>
      <c r="D11" s="1693" t="s">
        <v>2714</v>
      </c>
      <c r="E11" s="1693" t="s">
        <v>2703</v>
      </c>
      <c r="F11" s="1693" t="s">
        <v>28</v>
      </c>
      <c r="G11" s="1693" t="s">
        <v>28</v>
      </c>
      <c r="H11" s="1693" t="s">
        <v>28</v>
      </c>
      <c r="I11" s="1693" t="s">
        <v>28</v>
      </c>
    </row>
    <row customHeight="1" ht="11.25">
      <c r="A12" s="1693" t="s">
        <v>150</v>
      </c>
      <c r="B12" s="1693" t="s">
        <v>2716</v>
      </c>
      <c r="C12" s="1693" t="s">
        <v>28</v>
      </c>
      <c r="D12" s="1693" t="s">
        <v>2714</v>
      </c>
      <c r="E12" s="1693" t="s">
        <v>2709</v>
      </c>
      <c r="F12" s="1693" t="s">
        <v>28</v>
      </c>
      <c r="G12" s="1693" t="s">
        <v>28</v>
      </c>
      <c r="H12" s="1693" t="s">
        <v>28</v>
      </c>
      <c r="I12" s="1693" t="s">
        <v>28</v>
      </c>
    </row>
    <row customHeight="1" ht="11.25">
      <c r="A13" s="1693" t="s">
        <v>151</v>
      </c>
      <c r="B13" s="1693" t="s">
        <v>2717</v>
      </c>
      <c r="C13" s="1693" t="s">
        <v>28</v>
      </c>
      <c r="D13" s="1693" t="s">
        <v>2718</v>
      </c>
      <c r="E13" s="1693" t="s">
        <v>2719</v>
      </c>
      <c r="F13" s="1693" t="s">
        <v>28</v>
      </c>
      <c r="G13" s="1693" t="s">
        <v>28</v>
      </c>
      <c r="H13" s="1693" t="s">
        <v>28</v>
      </c>
      <c r="I13" s="1693" t="s">
        <v>28</v>
      </c>
    </row>
    <row customHeight="1" ht="11.25">
      <c r="A14" s="1693" t="s">
        <v>152</v>
      </c>
      <c r="B14" s="1693" t="s">
        <v>2720</v>
      </c>
      <c r="C14" s="1693" t="s">
        <v>28</v>
      </c>
      <c r="D14" s="1693" t="s">
        <v>2702</v>
      </c>
      <c r="E14" s="1693" t="s">
        <v>2698</v>
      </c>
      <c r="F14" s="1693" t="s">
        <v>28</v>
      </c>
      <c r="G14" s="1693" t="s">
        <v>28</v>
      </c>
      <c r="H14" s="1693" t="s">
        <v>28</v>
      </c>
      <c r="I14" s="1693" t="s">
        <v>28</v>
      </c>
    </row>
    <row customHeight="1" ht="11.25">
      <c r="A15" s="1693" t="s">
        <v>153</v>
      </c>
      <c r="B15" s="1693" t="s">
        <v>2721</v>
      </c>
      <c r="C15" s="1693" t="s">
        <v>28</v>
      </c>
      <c r="D15" s="1693" t="s">
        <v>2697</v>
      </c>
      <c r="E15" s="1693" t="s">
        <v>2709</v>
      </c>
      <c r="F15" s="1693" t="s">
        <v>28</v>
      </c>
      <c r="G15" s="1693" t="s">
        <v>28</v>
      </c>
      <c r="H15" s="1693" t="s">
        <v>28</v>
      </c>
      <c r="I15" s="1693" t="s">
        <v>28</v>
      </c>
    </row>
    <row customHeight="1" ht="11.25">
      <c r="A16" s="1693" t="s">
        <v>1471</v>
      </c>
      <c r="B16" s="1693" t="s">
        <v>2722</v>
      </c>
      <c r="C16" s="1693" t="s">
        <v>28</v>
      </c>
      <c r="D16" s="1693" t="s">
        <v>2714</v>
      </c>
      <c r="E16" s="1693" t="s">
        <v>2723</v>
      </c>
      <c r="F16" s="1693" t="s">
        <v>28</v>
      </c>
      <c r="G16" s="1693" t="s">
        <v>28</v>
      </c>
      <c r="H16" s="1693" t="s">
        <v>28</v>
      </c>
      <c r="I16" s="1693" t="s">
        <v>28</v>
      </c>
    </row>
    <row customHeight="1" ht="11.25">
      <c r="A17" s="1693" t="s">
        <v>1477</v>
      </c>
      <c r="B17" s="1693" t="s">
        <v>2724</v>
      </c>
      <c r="C17" s="1693" t="s">
        <v>28</v>
      </c>
      <c r="D17" s="1693" t="s">
        <v>2697</v>
      </c>
      <c r="E17" s="1693" t="s">
        <v>2709</v>
      </c>
      <c r="F17" s="1693" t="s">
        <v>28</v>
      </c>
      <c r="G17" s="1693" t="s">
        <v>28</v>
      </c>
      <c r="H17" s="1693" t="s">
        <v>28</v>
      </c>
      <c r="I17" s="1693" t="s">
        <v>28</v>
      </c>
    </row>
    <row customHeight="1" ht="11.25">
      <c r="A18" s="1693" t="s">
        <v>1489</v>
      </c>
      <c r="B18" s="1693" t="s">
        <v>2725</v>
      </c>
      <c r="C18" s="1693" t="s">
        <v>28</v>
      </c>
      <c r="D18" s="1693" t="s">
        <v>2726</v>
      </c>
      <c r="E18" s="1693" t="s">
        <v>2727</v>
      </c>
      <c r="F18" s="1693" t="s">
        <v>28</v>
      </c>
      <c r="G18" s="1693" t="s">
        <v>28</v>
      </c>
      <c r="H18" s="1693" t="s">
        <v>28</v>
      </c>
      <c r="I18" s="1693" t="s">
        <v>28</v>
      </c>
    </row>
    <row customHeight="1" ht="11.25">
      <c r="A19" s="1693" t="s">
        <v>1503</v>
      </c>
      <c r="B19" s="1693" t="s">
        <v>2728</v>
      </c>
      <c r="C19" s="1693" t="s">
        <v>28</v>
      </c>
      <c r="D19" s="1693" t="s">
        <v>2726</v>
      </c>
      <c r="E19" s="1693" t="s">
        <v>2723</v>
      </c>
      <c r="F19" s="1693" t="s">
        <v>28</v>
      </c>
      <c r="G19" s="1693" t="s">
        <v>28</v>
      </c>
      <c r="H19" s="1693" t="s">
        <v>28</v>
      </c>
      <c r="I19" s="1693" t="s">
        <v>28</v>
      </c>
    </row>
    <row customHeight="1" ht="11.25">
      <c r="A20" s="1693" t="s">
        <v>1515</v>
      </c>
      <c r="B20" s="1693" t="s">
        <v>2729</v>
      </c>
      <c r="C20" s="1693" t="s">
        <v>28</v>
      </c>
      <c r="D20" s="1693" t="s">
        <v>2726</v>
      </c>
      <c r="E20" s="1693" t="s">
        <v>2723</v>
      </c>
      <c r="F20" s="1693" t="s">
        <v>28</v>
      </c>
      <c r="G20" s="1693" t="s">
        <v>28</v>
      </c>
      <c r="H20" s="1693" t="s">
        <v>28</v>
      </c>
      <c r="I20" s="1693" t="s">
        <v>28</v>
      </c>
    </row>
    <row customHeight="1" ht="11.25">
      <c r="A21" s="1693" t="s">
        <v>1524</v>
      </c>
      <c r="B21" s="1693" t="s">
        <v>2730</v>
      </c>
      <c r="C21" s="1693" t="s">
        <v>28</v>
      </c>
      <c r="D21" s="1693" t="s">
        <v>2726</v>
      </c>
      <c r="E21" s="1693" t="s">
        <v>2723</v>
      </c>
      <c r="F21" s="1693" t="s">
        <v>28</v>
      </c>
      <c r="G21" s="1693" t="s">
        <v>28</v>
      </c>
      <c r="H21" s="1693" t="s">
        <v>28</v>
      </c>
      <c r="I21" s="1693" t="s">
        <v>28</v>
      </c>
    </row>
    <row customHeight="1" ht="11.25">
      <c r="A22" s="1693" t="s">
        <v>1540</v>
      </c>
      <c r="B22" s="1693" t="s">
        <v>2731</v>
      </c>
      <c r="C22" s="1693" t="s">
        <v>28</v>
      </c>
      <c r="D22" s="1693" t="s">
        <v>2726</v>
      </c>
      <c r="E22" s="1693" t="s">
        <v>2723</v>
      </c>
      <c r="F22" s="1693" t="s">
        <v>28</v>
      </c>
      <c r="G22" s="1693" t="s">
        <v>28</v>
      </c>
      <c r="H22" s="1693" t="s">
        <v>28</v>
      </c>
      <c r="I22" s="1693" t="s">
        <v>28</v>
      </c>
    </row>
    <row customHeight="1" ht="11.25">
      <c r="A23" s="1693" t="s">
        <v>1547</v>
      </c>
      <c r="B23" s="1693" t="s">
        <v>2732</v>
      </c>
      <c r="C23" s="1693" t="s">
        <v>28</v>
      </c>
      <c r="D23" s="1693" t="s">
        <v>2726</v>
      </c>
      <c r="E23" s="1693" t="s">
        <v>2723</v>
      </c>
      <c r="F23" s="1693" t="s">
        <v>28</v>
      </c>
      <c r="G23" s="1693" t="s">
        <v>28</v>
      </c>
      <c r="H23" s="1693" t="s">
        <v>28</v>
      </c>
      <c r="I23" s="1693" t="s">
        <v>28</v>
      </c>
    </row>
    <row customHeight="1" ht="11.25">
      <c r="A24" s="1693" t="s">
        <v>1555</v>
      </c>
      <c r="B24" s="1693" t="s">
        <v>2733</v>
      </c>
      <c r="C24" s="1693" t="s">
        <v>28</v>
      </c>
      <c r="D24" s="1693" t="s">
        <v>2697</v>
      </c>
      <c r="E24" s="1693" t="s">
        <v>2698</v>
      </c>
      <c r="F24" s="1693" t="s">
        <v>28</v>
      </c>
      <c r="G24" s="1693" t="s">
        <v>28</v>
      </c>
      <c r="H24" s="1693" t="s">
        <v>28</v>
      </c>
      <c r="I24" s="1693" t="s">
        <v>28</v>
      </c>
    </row>
    <row customHeight="1" ht="11.25">
      <c r="A25" s="1693" t="s">
        <v>1562</v>
      </c>
      <c r="B25" s="1693" t="s">
        <v>2734</v>
      </c>
      <c r="C25" s="1693" t="s">
        <v>28</v>
      </c>
      <c r="D25" s="1693" t="s">
        <v>2697</v>
      </c>
      <c r="E25" s="1693" t="s">
        <v>2735</v>
      </c>
      <c r="F25" s="1693" t="s">
        <v>28</v>
      </c>
      <c r="G25" s="1693" t="s">
        <v>28</v>
      </c>
      <c r="H25" s="1693" t="s">
        <v>28</v>
      </c>
      <c r="I25" s="1693" t="s">
        <v>28</v>
      </c>
    </row>
    <row customHeight="1" ht="11.25">
      <c r="A26" s="1693" t="s">
        <v>1566</v>
      </c>
      <c r="B26" s="1693" t="s">
        <v>2736</v>
      </c>
      <c r="C26" s="1693" t="s">
        <v>28</v>
      </c>
      <c r="D26" s="1693" t="s">
        <v>2737</v>
      </c>
      <c r="E26" s="1693" t="s">
        <v>2709</v>
      </c>
      <c r="F26" s="1693" t="s">
        <v>28</v>
      </c>
      <c r="G26" s="1693" t="s">
        <v>28</v>
      </c>
      <c r="H26" s="1693" t="s">
        <v>28</v>
      </c>
      <c r="I26" s="1693" t="s">
        <v>28</v>
      </c>
    </row>
    <row customHeight="1" ht="11.25">
      <c r="A27" s="1693" t="s">
        <v>1571</v>
      </c>
      <c r="B27" s="1693" t="s">
        <v>2738</v>
      </c>
      <c r="C27" s="1693" t="s">
        <v>28</v>
      </c>
      <c r="D27" s="1693" t="s">
        <v>2726</v>
      </c>
      <c r="E27" s="1693" t="s">
        <v>2739</v>
      </c>
      <c r="F27" s="1693" t="s">
        <v>28</v>
      </c>
      <c r="G27" s="1693" t="s">
        <v>28</v>
      </c>
      <c r="H27" s="1693" t="s">
        <v>28</v>
      </c>
      <c r="I27" s="1693" t="s">
        <v>28</v>
      </c>
    </row>
    <row customHeight="1" ht="11.25">
      <c r="A28" s="1693" t="s">
        <v>1579</v>
      </c>
      <c r="B28" s="1693" t="s">
        <v>2740</v>
      </c>
      <c r="C28" s="1693" t="s">
        <v>28</v>
      </c>
      <c r="D28" s="1693" t="s">
        <v>2702</v>
      </c>
      <c r="E28" s="1693" t="s">
        <v>2698</v>
      </c>
      <c r="F28" s="1693" t="s">
        <v>28</v>
      </c>
      <c r="G28" s="1693" t="s">
        <v>28</v>
      </c>
      <c r="H28" s="1693" t="s">
        <v>28</v>
      </c>
      <c r="I28" s="1693" t="s">
        <v>28</v>
      </c>
    </row>
    <row customHeight="1" ht="11.25">
      <c r="A29" s="1693" t="s">
        <v>1581</v>
      </c>
      <c r="B29" s="1693" t="s">
        <v>2741</v>
      </c>
      <c r="C29" s="1693" t="s">
        <v>28</v>
      </c>
      <c r="D29" s="1693" t="s">
        <v>2702</v>
      </c>
      <c r="E29" s="1693" t="s">
        <v>2698</v>
      </c>
      <c r="F29" s="1693" t="s">
        <v>28</v>
      </c>
      <c r="G29" s="1693" t="s">
        <v>28</v>
      </c>
      <c r="H29" s="1693" t="s">
        <v>28</v>
      </c>
      <c r="I29" s="1693" t="s">
        <v>28</v>
      </c>
    </row>
    <row customHeight="1" ht="11.25">
      <c r="A30" s="1693" t="s">
        <v>1584</v>
      </c>
      <c r="B30" s="1693" t="s">
        <v>2742</v>
      </c>
      <c r="C30" s="1693" t="s">
        <v>28</v>
      </c>
      <c r="D30" s="1693" t="s">
        <v>2702</v>
      </c>
      <c r="E30" s="1693" t="s">
        <v>2698</v>
      </c>
      <c r="F30" s="1693" t="s">
        <v>28</v>
      </c>
      <c r="G30" s="1693" t="s">
        <v>28</v>
      </c>
      <c r="H30" s="1693" t="s">
        <v>28</v>
      </c>
      <c r="I30" s="1693" t="s">
        <v>28</v>
      </c>
    </row>
    <row customHeight="1" ht="11.25">
      <c r="A31" s="1693" t="s">
        <v>1590</v>
      </c>
      <c r="B31" s="1693" t="s">
        <v>2743</v>
      </c>
      <c r="C31" s="1693" t="s">
        <v>28</v>
      </c>
      <c r="D31" s="1693" t="s">
        <v>2702</v>
      </c>
      <c r="E31" s="1693" t="s">
        <v>2698</v>
      </c>
      <c r="F31" s="1693" t="s">
        <v>28</v>
      </c>
      <c r="G31" s="1693" t="s">
        <v>28</v>
      </c>
      <c r="H31" s="1693" t="s">
        <v>28</v>
      </c>
      <c r="I31" s="1693" t="s">
        <v>28</v>
      </c>
    </row>
    <row customHeight="1" ht="11.25">
      <c r="A32" s="1693" t="s">
        <v>99</v>
      </c>
      <c r="B32" s="1693" t="s">
        <v>2744</v>
      </c>
      <c r="C32" s="1693" t="s">
        <v>28</v>
      </c>
      <c r="D32" s="1693" t="s">
        <v>2702</v>
      </c>
      <c r="E32" s="1693" t="s">
        <v>2709</v>
      </c>
      <c r="F32" s="1693" t="s">
        <v>28</v>
      </c>
      <c r="G32" s="1693" t="s">
        <v>28</v>
      </c>
      <c r="H32" s="1693" t="s">
        <v>28</v>
      </c>
      <c r="I32" s="1693" t="s">
        <v>28</v>
      </c>
    </row>
    <row customHeight="1" ht="11.25">
      <c r="A33" s="1693" t="s">
        <v>1593</v>
      </c>
      <c r="B33" s="1693" t="s">
        <v>2745</v>
      </c>
      <c r="C33" s="1693" t="s">
        <v>28</v>
      </c>
      <c r="D33" s="1693" t="s">
        <v>2702</v>
      </c>
      <c r="E33" s="1693" t="s">
        <v>2698</v>
      </c>
      <c r="F33" s="1693" t="s">
        <v>28</v>
      </c>
      <c r="G33" s="1693" t="s">
        <v>28</v>
      </c>
      <c r="H33" s="1693" t="s">
        <v>28</v>
      </c>
      <c r="I33" s="1693" t="s">
        <v>28</v>
      </c>
    </row>
    <row customHeight="1" ht="11.25">
      <c r="A34" s="1693" t="s">
        <v>1595</v>
      </c>
      <c r="B34" s="1693" t="s">
        <v>2746</v>
      </c>
      <c r="C34" s="1693" t="s">
        <v>28</v>
      </c>
      <c r="D34" s="1693" t="s">
        <v>2702</v>
      </c>
      <c r="E34" s="1693" t="s">
        <v>2698</v>
      </c>
      <c r="F34" s="1693" t="s">
        <v>28</v>
      </c>
      <c r="G34" s="1693" t="s">
        <v>28</v>
      </c>
      <c r="H34" s="1693" t="s">
        <v>28</v>
      </c>
      <c r="I34" s="1693" t="s">
        <v>28</v>
      </c>
    </row>
    <row customHeight="1" ht="11.25">
      <c r="A35" s="1693" t="s">
        <v>1600</v>
      </c>
      <c r="B35" s="1693" t="s">
        <v>2747</v>
      </c>
      <c r="C35" s="1693" t="s">
        <v>28</v>
      </c>
      <c r="D35" s="1693" t="s">
        <v>2702</v>
      </c>
      <c r="E35" s="1693" t="s">
        <v>2700</v>
      </c>
      <c r="F35" s="1693" t="s">
        <v>28</v>
      </c>
      <c r="G35" s="1693" t="s">
        <v>28</v>
      </c>
      <c r="H35" s="1693" t="s">
        <v>28</v>
      </c>
      <c r="I35" s="1693" t="s">
        <v>28</v>
      </c>
    </row>
    <row customHeight="1" ht="11.25">
      <c r="A36" s="1693" t="s">
        <v>1605</v>
      </c>
      <c r="B36" s="1693" t="s">
        <v>2748</v>
      </c>
      <c r="C36" s="1693" t="s">
        <v>28</v>
      </c>
      <c r="D36" s="1693" t="s">
        <v>2702</v>
      </c>
      <c r="E36" s="1693" t="s">
        <v>2700</v>
      </c>
      <c r="F36" s="1693" t="s">
        <v>28</v>
      </c>
      <c r="G36" s="1693" t="s">
        <v>28</v>
      </c>
      <c r="H36" s="1693" t="s">
        <v>28</v>
      </c>
      <c r="I36" s="1693" t="s">
        <v>28</v>
      </c>
    </row>
    <row customHeight="1" ht="11.25">
      <c r="A37" s="1693" t="s">
        <v>1609</v>
      </c>
      <c r="B37" s="1693" t="s">
        <v>2749</v>
      </c>
      <c r="C37" s="1693" t="s">
        <v>28</v>
      </c>
      <c r="D37" s="1693" t="s">
        <v>2702</v>
      </c>
      <c r="E37" s="1693" t="s">
        <v>2698</v>
      </c>
      <c r="F37" s="1693" t="s">
        <v>28</v>
      </c>
      <c r="G37" s="1693" t="s">
        <v>28</v>
      </c>
      <c r="H37" s="1693" t="s">
        <v>28</v>
      </c>
      <c r="I37" s="1693" t="s">
        <v>28</v>
      </c>
    </row>
    <row customHeight="1" ht="11.25">
      <c r="A38" s="1693" t="s">
        <v>1616</v>
      </c>
      <c r="B38" s="1693" t="s">
        <v>2750</v>
      </c>
      <c r="C38" s="1693" t="s">
        <v>28</v>
      </c>
      <c r="D38" s="1693" t="s">
        <v>2751</v>
      </c>
      <c r="E38" s="1693" t="s">
        <v>2711</v>
      </c>
      <c r="F38" s="1693" t="s">
        <v>28</v>
      </c>
      <c r="G38" s="1693" t="s">
        <v>28</v>
      </c>
      <c r="H38" s="1693" t="s">
        <v>28</v>
      </c>
      <c r="I38" s="1693" t="s">
        <v>28</v>
      </c>
    </row>
    <row customHeight="1" ht="11.25">
      <c r="A39" s="1693" t="s">
        <v>1622</v>
      </c>
      <c r="B39" s="1693" t="s">
        <v>2752</v>
      </c>
      <c r="C39" s="1693" t="s">
        <v>28</v>
      </c>
      <c r="D39" s="1693" t="s">
        <v>2753</v>
      </c>
      <c r="E39" s="1693" t="s">
        <v>2754</v>
      </c>
      <c r="F39" s="1693" t="s">
        <v>28</v>
      </c>
      <c r="G39" s="1693" t="s">
        <v>28</v>
      </c>
      <c r="H39" s="1693" t="s">
        <v>28</v>
      </c>
      <c r="I39" s="1693" t="s">
        <v>28</v>
      </c>
    </row>
    <row customHeight="1" ht="11.25">
      <c r="A40" s="1693" t="s">
        <v>1627</v>
      </c>
      <c r="B40" s="1693" t="s">
        <v>2755</v>
      </c>
      <c r="C40" s="1693" t="s">
        <v>28</v>
      </c>
      <c r="D40" s="1693" t="s">
        <v>2697</v>
      </c>
      <c r="E40" s="1693" t="s">
        <v>2709</v>
      </c>
      <c r="F40" s="1693" t="s">
        <v>28</v>
      </c>
      <c r="G40" s="1693" t="s">
        <v>28</v>
      </c>
      <c r="H40" s="1693" t="s">
        <v>28</v>
      </c>
      <c r="I40" s="1693" t="s">
        <v>28</v>
      </c>
    </row>
    <row customHeight="1" ht="11.25">
      <c r="A41" s="1693" t="s">
        <v>1631</v>
      </c>
      <c r="B41" s="1693" t="s">
        <v>2756</v>
      </c>
      <c r="C41" s="1693" t="s">
        <v>28</v>
      </c>
      <c r="D41" s="1693" t="s">
        <v>2697</v>
      </c>
      <c r="E41" s="1693" t="s">
        <v>2709</v>
      </c>
      <c r="F41" s="1693" t="s">
        <v>28</v>
      </c>
      <c r="G41" s="1693" t="s">
        <v>28</v>
      </c>
      <c r="H41" s="1693" t="s">
        <v>28</v>
      </c>
      <c r="I41" s="1693" t="s">
        <v>28</v>
      </c>
    </row>
    <row customHeight="1" ht="11.25">
      <c r="A42" s="1693" t="s">
        <v>1634</v>
      </c>
      <c r="B42" s="1693" t="s">
        <v>2757</v>
      </c>
      <c r="C42" s="1693" t="s">
        <v>28</v>
      </c>
      <c r="D42" s="1693" t="s">
        <v>2758</v>
      </c>
      <c r="E42" s="1693" t="s">
        <v>2759</v>
      </c>
      <c r="F42" s="1693" t="s">
        <v>28</v>
      </c>
      <c r="G42" s="1693" t="s">
        <v>28</v>
      </c>
      <c r="H42" s="1693" t="s">
        <v>28</v>
      </c>
      <c r="I42" s="1693" t="s">
        <v>28</v>
      </c>
    </row>
    <row customHeight="1" ht="11.25">
      <c r="A43" s="1693" t="s">
        <v>1641</v>
      </c>
      <c r="B43" s="1693" t="s">
        <v>2760</v>
      </c>
      <c r="C43" s="1693" t="s">
        <v>28</v>
      </c>
      <c r="D43" s="1693" t="s">
        <v>2758</v>
      </c>
      <c r="E43" s="1693" t="s">
        <v>2759</v>
      </c>
      <c r="F43" s="1693" t="s">
        <v>28</v>
      </c>
      <c r="G43" s="1693" t="s">
        <v>28</v>
      </c>
      <c r="H43" s="1693" t="s">
        <v>28</v>
      </c>
      <c r="I43" s="1693" t="s">
        <v>28</v>
      </c>
    </row>
    <row customHeight="1" ht="11.25">
      <c r="A44" s="1693" t="s">
        <v>1650</v>
      </c>
      <c r="B44" s="1693" t="s">
        <v>2761</v>
      </c>
      <c r="C44" s="1693" t="s">
        <v>28</v>
      </c>
      <c r="D44" s="1693" t="s">
        <v>2714</v>
      </c>
      <c r="E44" s="1693" t="s">
        <v>2762</v>
      </c>
      <c r="F44" s="1693" t="s">
        <v>28</v>
      </c>
      <c r="G44" s="1693" t="s">
        <v>28</v>
      </c>
      <c r="H44" s="1693" t="s">
        <v>28</v>
      </c>
      <c r="I44" s="1693" t="s">
        <v>28</v>
      </c>
    </row>
    <row customHeight="1" ht="11.25">
      <c r="A45" s="1693" t="s">
        <v>1655</v>
      </c>
      <c r="B45" s="1693" t="s">
        <v>2763</v>
      </c>
      <c r="C45" s="1693" t="s">
        <v>28</v>
      </c>
      <c r="D45" s="1693" t="s">
        <v>2764</v>
      </c>
      <c r="E45" s="1693" t="s">
        <v>2762</v>
      </c>
      <c r="F45" s="1693" t="s">
        <v>28</v>
      </c>
      <c r="G45" s="1693" t="s">
        <v>28</v>
      </c>
      <c r="H45" s="1693" t="s">
        <v>28</v>
      </c>
      <c r="I45" s="1693" t="s">
        <v>28</v>
      </c>
    </row>
    <row customHeight="1" ht="11.25">
      <c r="A46" s="1693" t="s">
        <v>1659</v>
      </c>
      <c r="B46" s="1693" t="s">
        <v>2765</v>
      </c>
      <c r="C46" s="1693" t="s">
        <v>28</v>
      </c>
      <c r="D46" s="1693" t="s">
        <v>2766</v>
      </c>
      <c r="E46" s="1693" t="s">
        <v>2698</v>
      </c>
      <c r="F46" s="1693" t="s">
        <v>28</v>
      </c>
      <c r="G46" s="1693" t="s">
        <v>28</v>
      </c>
      <c r="H46" s="1693" t="s">
        <v>28</v>
      </c>
      <c r="I46" s="1693" t="s">
        <v>28</v>
      </c>
    </row>
    <row customHeight="1" ht="11.25">
      <c r="A47" s="1693" t="s">
        <v>1665</v>
      </c>
      <c r="B47" s="1693" t="s">
        <v>2767</v>
      </c>
      <c r="C47" s="1693" t="s">
        <v>28</v>
      </c>
      <c r="D47" s="1693" t="s">
        <v>2768</v>
      </c>
      <c r="E47" s="1693" t="s">
        <v>2769</v>
      </c>
      <c r="F47" s="1693" t="s">
        <v>28</v>
      </c>
      <c r="G47" s="1693" t="s">
        <v>28</v>
      </c>
      <c r="H47" s="1693" t="s">
        <v>28</v>
      </c>
      <c r="I47" s="1693" t="s">
        <v>28</v>
      </c>
    </row>
    <row customHeight="1" ht="11.25">
      <c r="A48" s="1693" t="s">
        <v>1670</v>
      </c>
      <c r="B48" s="1693" t="s">
        <v>2770</v>
      </c>
      <c r="C48" s="1693" t="s">
        <v>28</v>
      </c>
      <c r="D48" s="1693" t="s">
        <v>2726</v>
      </c>
      <c r="E48" s="1693" t="s">
        <v>2739</v>
      </c>
      <c r="F48" s="1693" t="s">
        <v>28</v>
      </c>
      <c r="G48" s="1693" t="s">
        <v>28</v>
      </c>
      <c r="H48" s="1693" t="s">
        <v>28</v>
      </c>
      <c r="I48" s="1693" t="s">
        <v>28</v>
      </c>
    </row>
    <row customHeight="1" ht="11.25">
      <c r="A49" s="1693" t="s">
        <v>1673</v>
      </c>
      <c r="B49" s="1693" t="s">
        <v>2771</v>
      </c>
      <c r="C49" s="1693" t="s">
        <v>28</v>
      </c>
      <c r="D49" s="1693" t="s">
        <v>2702</v>
      </c>
      <c r="E49" s="1693" t="s">
        <v>2711</v>
      </c>
      <c r="F49" s="1693" t="s">
        <v>28</v>
      </c>
      <c r="G49" s="1693" t="s">
        <v>28</v>
      </c>
      <c r="H49" s="1693" t="s">
        <v>28</v>
      </c>
      <c r="I49" s="1693" t="s">
        <v>28</v>
      </c>
    </row>
    <row customHeight="1" ht="11.25">
      <c r="A50" s="1693" t="s">
        <v>1676</v>
      </c>
      <c r="B50" s="1693" t="s">
        <v>2772</v>
      </c>
      <c r="C50" s="1693" t="s">
        <v>28</v>
      </c>
      <c r="D50" s="1693" t="s">
        <v>2714</v>
      </c>
      <c r="E50" s="1693" t="s">
        <v>2723</v>
      </c>
      <c r="F50" s="1693" t="s">
        <v>28</v>
      </c>
      <c r="G50" s="1693" t="s">
        <v>28</v>
      </c>
      <c r="H50" s="1693" t="s">
        <v>28</v>
      </c>
      <c r="I50"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75808-10C4-3B58-F818-2180A86ABB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576C8-9C18-EB24-69F8-4762AA922A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2773</v>
      </c>
    </row>
    <row customHeight="1" ht="11.25">
      <c r="A2" s="185" t="s">
        <v>98</v>
      </c>
      <c r="B2" s="185" t="s">
        <v>2774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34E8-F022-6664-427A-3955A639F4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2775</v>
      </c>
      <c r="B1" s="837" t="s">
        <v>2776</v>
      </c>
    </row>
    <row customHeight="1" ht="11.25">
      <c r="A2" s="837">
        <v>4213775</v>
      </c>
      <c r="B2" s="837" t="s">
        <v>1229</v>
      </c>
    </row>
    <row customHeight="1" ht="11.25">
      <c r="A3" s="837">
        <v>4213784</v>
      </c>
      <c r="B3" s="837" t="s">
        <v>1263</v>
      </c>
    </row>
    <row customHeight="1" ht="11.25">
      <c r="A4" s="837">
        <v>4213781</v>
      </c>
      <c r="B4" s="837" t="s">
        <v>1256</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203</v>
      </c>
    </row>
    <row customHeight="1" ht="11.25">
      <c r="A10" s="837">
        <v>4213783</v>
      </c>
      <c r="B10" s="837" t="s">
        <v>1411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B928-D02E-201E-9BE9-4DA82D034F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2775</v>
      </c>
      <c r="B1" s="837" t="s">
        <v>2777</v>
      </c>
    </row>
    <row customHeight="1" ht="11.25">
      <c r="A2" s="837" t="s">
        <v>2778</v>
      </c>
      <c r="B2" s="837" t="s">
        <v>1509</v>
      </c>
    </row>
    <row customHeight="1" ht="11.25">
      <c r="A3" s="837" t="s">
        <v>2779</v>
      </c>
      <c r="B3" s="837" t="s">
        <v>1519</v>
      </c>
    </row>
    <row customHeight="1" ht="11.25">
      <c r="A4" s="837" t="s">
        <v>2780</v>
      </c>
      <c r="B4" s="837" t="s">
        <v>1528</v>
      </c>
    </row>
    <row customHeight="1" ht="11.25">
      <c r="A5" s="837" t="s">
        <v>2781</v>
      </c>
      <c r="B5" s="837" t="s">
        <v>1537</v>
      </c>
    </row>
    <row customHeight="1" ht="11.25">
      <c r="A6" s="837" t="s">
        <v>2782</v>
      </c>
      <c r="B6" s="837" t="s">
        <v>1543</v>
      </c>
    </row>
    <row customHeight="1" ht="11.25">
      <c r="A7" s="837" t="s">
        <v>2783</v>
      </c>
      <c r="B7" s="837" t="s">
        <v>1551</v>
      </c>
    </row>
    <row customHeight="1" ht="11.25">
      <c r="A8" s="837" t="s">
        <v>2784</v>
      </c>
      <c r="B8" s="837" t="s">
        <v>1558</v>
      </c>
    </row>
    <row customHeight="1" ht="11.25">
      <c r="A9" s="837" t="s">
        <v>2785</v>
      </c>
      <c r="B9" s="837" t="s">
        <v>1564</v>
      </c>
    </row>
    <row customHeight="1" ht="11.25">
      <c r="A10" s="837" t="s">
        <v>2786</v>
      </c>
      <c r="B10" s="837" t="s">
        <v>1568</v>
      </c>
    </row>
    <row customHeight="1" ht="11.25">
      <c r="A11" s="837" t="s">
        <v>2787</v>
      </c>
      <c r="B11" s="837"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3A88-8E1A-C71A-8AD8-F29F3742D98B}"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5" t="s">
        <v>2604</v>
      </c>
      <c r="B1" s="375" t="s">
        <v>2605</v>
      </c>
      <c r="C1" s="375" t="s">
        <v>2606</v>
      </c>
      <c r="D1" s="375" t="s">
        <v>2607</v>
      </c>
      <c r="E1" s="0" t="s">
        <v>2608</v>
      </c>
      <c r="F1" s="0" t="s">
        <v>2609</v>
      </c>
      <c r="G1" s="0" t="s">
        <v>2610</v>
      </c>
    </row>
    <row customHeight="1" ht="11.25">
      <c r="A2" s="0" t="s">
        <v>16</v>
      </c>
      <c r="B2" s="0" t="s">
        <v>2611</v>
      </c>
      <c r="C2" s="0" t="s">
        <v>2612</v>
      </c>
      <c r="D2" s="0" t="s">
        <v>2611</v>
      </c>
      <c r="E2" s="0" t="s">
        <v>2612</v>
      </c>
      <c r="F2" s="0" t="s">
        <v>2613</v>
      </c>
      <c r="G2" s="0" t="s">
        <v>109</v>
      </c>
    </row>
    <row customHeight="1" ht="11.25">
      <c r="A3" s="0" t="s">
        <v>16</v>
      </c>
      <c r="B3" s="0" t="s">
        <v>2614</v>
      </c>
      <c r="C3" s="0" t="s">
        <v>2615</v>
      </c>
      <c r="D3" s="0" t="s">
        <v>2614</v>
      </c>
      <c r="E3" s="0" t="s">
        <v>2615</v>
      </c>
      <c r="F3" s="0" t="s">
        <v>2613</v>
      </c>
      <c r="G3" s="0" t="s">
        <v>110</v>
      </c>
    </row>
    <row customHeight="1" ht="11.25">
      <c r="A4" s="0" t="s">
        <v>16</v>
      </c>
      <c r="B4" s="0" t="s">
        <v>2616</v>
      </c>
      <c r="C4" s="0" t="s">
        <v>2617</v>
      </c>
      <c r="D4" s="0" t="s">
        <v>2616</v>
      </c>
      <c r="E4" s="0" t="s">
        <v>2617</v>
      </c>
      <c r="F4" s="0" t="s">
        <v>2613</v>
      </c>
      <c r="G4" s="0" t="s">
        <v>90</v>
      </c>
    </row>
    <row customHeight="1" ht="11.25">
      <c r="A5" s="0" t="s">
        <v>16</v>
      </c>
      <c r="B5" s="0" t="s">
        <v>2618</v>
      </c>
      <c r="C5" s="0" t="s">
        <v>2619</v>
      </c>
      <c r="D5" s="0" t="s">
        <v>2618</v>
      </c>
      <c r="E5" s="0" t="s">
        <v>2619</v>
      </c>
      <c r="F5" s="0" t="s">
        <v>2613</v>
      </c>
      <c r="G5" s="0" t="s">
        <v>91</v>
      </c>
    </row>
    <row customHeight="1" ht="11.25">
      <c r="A6" s="0" t="s">
        <v>16</v>
      </c>
      <c r="B6" s="0" t="s">
        <v>2620</v>
      </c>
      <c r="C6" s="0" t="s">
        <v>2621</v>
      </c>
      <c r="D6" s="0" t="s">
        <v>2620</v>
      </c>
      <c r="E6" s="0" t="s">
        <v>2621</v>
      </c>
      <c r="F6" s="0" t="s">
        <v>2613</v>
      </c>
      <c r="G6" s="0" t="s">
        <v>111</v>
      </c>
    </row>
    <row customHeight="1" ht="11.25">
      <c r="A7" s="0" t="s">
        <v>16</v>
      </c>
      <c r="B7" s="0" t="s">
        <v>2622</v>
      </c>
      <c r="C7" s="0" t="s">
        <v>2623</v>
      </c>
      <c r="D7" s="0" t="s">
        <v>2624</v>
      </c>
      <c r="E7" s="0" t="s">
        <v>2625</v>
      </c>
      <c r="F7" s="0" t="s">
        <v>2626</v>
      </c>
      <c r="G7" s="0" t="s">
        <v>92</v>
      </c>
    </row>
    <row customHeight="1" ht="11.25">
      <c r="A8" s="0" t="s">
        <v>16</v>
      </c>
      <c r="B8" s="0" t="s">
        <v>2622</v>
      </c>
      <c r="C8" s="0" t="s">
        <v>2623</v>
      </c>
      <c r="D8" s="0" t="s">
        <v>2627</v>
      </c>
      <c r="E8" s="0" t="s">
        <v>2628</v>
      </c>
      <c r="F8" s="0" t="s">
        <v>2629</v>
      </c>
      <c r="G8" s="0" t="s">
        <v>93</v>
      </c>
    </row>
    <row customHeight="1" ht="11.25">
      <c r="A9" s="0" t="s">
        <v>16</v>
      </c>
      <c r="B9" s="0" t="s">
        <v>2622</v>
      </c>
      <c r="C9" s="0" t="s">
        <v>2623</v>
      </c>
      <c r="D9" s="0" t="s">
        <v>2630</v>
      </c>
      <c r="E9" s="0" t="s">
        <v>2631</v>
      </c>
      <c r="F9" s="0" t="s">
        <v>2626</v>
      </c>
      <c r="G9" s="0" t="s">
        <v>112</v>
      </c>
    </row>
    <row customHeight="1" ht="11.25">
      <c r="A10" s="0" t="s">
        <v>16</v>
      </c>
      <c r="B10" s="0" t="s">
        <v>2622</v>
      </c>
      <c r="C10" s="0" t="s">
        <v>2623</v>
      </c>
      <c r="D10" s="0" t="s">
        <v>2622</v>
      </c>
      <c r="E10" s="0" t="s">
        <v>2623</v>
      </c>
      <c r="F10" s="0" t="s">
        <v>2632</v>
      </c>
      <c r="G10" s="0" t="s">
        <v>148</v>
      </c>
    </row>
    <row customHeight="1" ht="11.25">
      <c r="A11" s="0" t="s">
        <v>16</v>
      </c>
      <c r="B11" s="0" t="s">
        <v>2622</v>
      </c>
      <c r="C11" s="0" t="s">
        <v>2623</v>
      </c>
      <c r="D11" s="0" t="s">
        <v>2633</v>
      </c>
      <c r="E11" s="0" t="s">
        <v>2634</v>
      </c>
      <c r="F11" s="0" t="s">
        <v>2635</v>
      </c>
      <c r="G11" s="0" t="s">
        <v>149</v>
      </c>
    </row>
    <row customHeight="1" ht="11.25">
      <c r="A12" s="0" t="s">
        <v>16</v>
      </c>
      <c r="B12" s="0" t="s">
        <v>2636</v>
      </c>
      <c r="C12" s="0" t="s">
        <v>2637</v>
      </c>
      <c r="D12" s="0" t="s">
        <v>2636</v>
      </c>
      <c r="E12" s="0" t="s">
        <v>2637</v>
      </c>
      <c r="F12" s="0" t="s">
        <v>2638</v>
      </c>
      <c r="G12" s="0" t="s">
        <v>150</v>
      </c>
    </row>
    <row customHeight="1" ht="11.25">
      <c r="A13" s="0" t="s">
        <v>16</v>
      </c>
      <c r="B13" s="0" t="s">
        <v>2639</v>
      </c>
      <c r="C13" s="0" t="s">
        <v>2640</v>
      </c>
      <c r="D13" s="0" t="s">
        <v>2639</v>
      </c>
      <c r="E13" s="0" t="s">
        <v>2640</v>
      </c>
      <c r="F13" s="0" t="s">
        <v>2632</v>
      </c>
      <c r="G13" s="0" t="s">
        <v>151</v>
      </c>
    </row>
    <row customHeight="1" ht="11.25">
      <c r="A14" s="0" t="s">
        <v>16</v>
      </c>
      <c r="B14" s="0" t="s">
        <v>2639</v>
      </c>
      <c r="C14" s="0" t="s">
        <v>2640</v>
      </c>
      <c r="D14" s="0" t="s">
        <v>2641</v>
      </c>
      <c r="E14" s="0" t="s">
        <v>2642</v>
      </c>
      <c r="F14" s="0" t="s">
        <v>2626</v>
      </c>
      <c r="G14" s="0" t="s">
        <v>152</v>
      </c>
    </row>
    <row customHeight="1" ht="11.25">
      <c r="A15" s="0" t="s">
        <v>16</v>
      </c>
      <c r="B15" s="0" t="s">
        <v>2639</v>
      </c>
      <c r="C15" s="0" t="s">
        <v>2640</v>
      </c>
      <c r="D15" s="0" t="s">
        <v>2643</v>
      </c>
      <c r="E15" s="0" t="s">
        <v>2644</v>
      </c>
      <c r="F15" s="0" t="s">
        <v>2635</v>
      </c>
      <c r="G15" s="0" t="s">
        <v>153</v>
      </c>
    </row>
    <row customHeight="1" ht="11.25">
      <c r="A16" s="0" t="s">
        <v>16</v>
      </c>
      <c r="B16" s="0" t="s">
        <v>2639</v>
      </c>
      <c r="C16" s="0" t="s">
        <v>2640</v>
      </c>
      <c r="D16" s="0" t="s">
        <v>2645</v>
      </c>
      <c r="E16" s="0" t="s">
        <v>2646</v>
      </c>
      <c r="F16" s="0" t="s">
        <v>2635</v>
      </c>
      <c r="G16" s="0" t="s">
        <v>1471</v>
      </c>
    </row>
    <row customHeight="1" ht="11.25">
      <c r="A17" s="0" t="s">
        <v>16</v>
      </c>
      <c r="B17" s="0" t="s">
        <v>2639</v>
      </c>
      <c r="C17" s="0" t="s">
        <v>2640</v>
      </c>
      <c r="D17" s="0" t="s">
        <v>2647</v>
      </c>
      <c r="E17" s="0" t="s">
        <v>2648</v>
      </c>
      <c r="F17" s="0" t="s">
        <v>2635</v>
      </c>
      <c r="G17" s="0" t="s">
        <v>1477</v>
      </c>
    </row>
    <row customHeight="1" ht="11.25">
      <c r="A18" s="0" t="s">
        <v>16</v>
      </c>
      <c r="B18" s="0" t="s">
        <v>2639</v>
      </c>
      <c r="C18" s="0" t="s">
        <v>2640</v>
      </c>
      <c r="D18" s="0" t="s">
        <v>2649</v>
      </c>
      <c r="E18" s="0" t="s">
        <v>2650</v>
      </c>
      <c r="F18" s="0" t="s">
        <v>2635</v>
      </c>
      <c r="G18" s="0" t="s">
        <v>1489</v>
      </c>
    </row>
    <row customHeight="1" ht="11.25">
      <c r="A19" s="0" t="s">
        <v>16</v>
      </c>
      <c r="B19" s="0" t="s">
        <v>2639</v>
      </c>
      <c r="C19" s="0" t="s">
        <v>2640</v>
      </c>
      <c r="D19" s="0" t="s">
        <v>2651</v>
      </c>
      <c r="E19" s="0" t="s">
        <v>2652</v>
      </c>
      <c r="F19" s="0" t="s">
        <v>2626</v>
      </c>
      <c r="G19" s="0" t="s">
        <v>1503</v>
      </c>
    </row>
    <row customHeight="1" ht="11.25">
      <c r="A20" s="0" t="s">
        <v>16</v>
      </c>
      <c r="B20" s="0" t="s">
        <v>2639</v>
      </c>
      <c r="C20" s="0" t="s">
        <v>2640</v>
      </c>
      <c r="D20" s="0" t="s">
        <v>2653</v>
      </c>
      <c r="E20" s="0" t="s">
        <v>2654</v>
      </c>
      <c r="F20" s="0" t="s">
        <v>2626</v>
      </c>
      <c r="G20" s="0" t="s">
        <v>1515</v>
      </c>
    </row>
    <row customHeight="1" ht="11.25">
      <c r="A21" s="0" t="s">
        <v>16</v>
      </c>
      <c r="B21" s="0" t="s">
        <v>2639</v>
      </c>
      <c r="C21" s="0" t="s">
        <v>2640</v>
      </c>
      <c r="D21" s="0" t="s">
        <v>2655</v>
      </c>
      <c r="E21" s="0" t="s">
        <v>2656</v>
      </c>
      <c r="F21" s="0" t="s">
        <v>2626</v>
      </c>
      <c r="G21" s="0" t="s">
        <v>1524</v>
      </c>
    </row>
    <row customHeight="1" ht="11.25">
      <c r="A22" s="0" t="s">
        <v>16</v>
      </c>
      <c r="B22" s="0" t="s">
        <v>2639</v>
      </c>
      <c r="C22" s="0" t="s">
        <v>2640</v>
      </c>
      <c r="D22" s="0" t="s">
        <v>2657</v>
      </c>
      <c r="E22" s="0" t="s">
        <v>2658</v>
      </c>
      <c r="F22" s="0" t="s">
        <v>2629</v>
      </c>
      <c r="G22" s="0" t="s">
        <v>1540</v>
      </c>
    </row>
    <row customHeight="1" ht="11.25">
      <c r="A23" s="0" t="s">
        <v>16</v>
      </c>
      <c r="B23" s="0" t="s">
        <v>2639</v>
      </c>
      <c r="C23" s="0" t="s">
        <v>2640</v>
      </c>
      <c r="D23" s="0" t="s">
        <v>2659</v>
      </c>
      <c r="E23" s="0" t="s">
        <v>2660</v>
      </c>
      <c r="F23" s="0" t="s">
        <v>2635</v>
      </c>
      <c r="G23" s="0" t="s">
        <v>1547</v>
      </c>
    </row>
    <row customHeight="1" ht="11.25">
      <c r="A24" s="0" t="s">
        <v>16</v>
      </c>
      <c r="B24" s="0" t="s">
        <v>2639</v>
      </c>
      <c r="C24" s="0" t="s">
        <v>2640</v>
      </c>
      <c r="D24" s="0" t="s">
        <v>2661</v>
      </c>
      <c r="E24" s="0" t="s">
        <v>2662</v>
      </c>
      <c r="F24" s="0" t="s">
        <v>2626</v>
      </c>
      <c r="G24" s="0" t="s">
        <v>1555</v>
      </c>
    </row>
    <row customHeight="1" ht="11.25">
      <c r="A25" s="0" t="s">
        <v>16</v>
      </c>
      <c r="B25" s="0" t="s">
        <v>2663</v>
      </c>
      <c r="C25" s="0" t="s">
        <v>2664</v>
      </c>
      <c r="D25" s="0" t="s">
        <v>2663</v>
      </c>
      <c r="E25" s="0" t="s">
        <v>2664</v>
      </c>
      <c r="F25" s="0" t="s">
        <v>2632</v>
      </c>
      <c r="G25" s="0" t="s">
        <v>1562</v>
      </c>
    </row>
    <row customHeight="1" ht="11.25">
      <c r="A26" s="0" t="s">
        <v>16</v>
      </c>
      <c r="B26" s="0" t="s">
        <v>2663</v>
      </c>
      <c r="C26" s="0" t="s">
        <v>2664</v>
      </c>
      <c r="D26" s="0" t="s">
        <v>2665</v>
      </c>
      <c r="E26" s="0" t="s">
        <v>2666</v>
      </c>
      <c r="F26" s="0" t="s">
        <v>2635</v>
      </c>
      <c r="G26" s="0" t="s">
        <v>1566</v>
      </c>
    </row>
    <row customHeight="1" ht="11.25">
      <c r="A27" s="0" t="s">
        <v>16</v>
      </c>
      <c r="B27" s="0" t="s">
        <v>2663</v>
      </c>
      <c r="C27" s="0" t="s">
        <v>2664</v>
      </c>
      <c r="D27" s="0" t="s">
        <v>2667</v>
      </c>
      <c r="E27" s="0" t="s">
        <v>2668</v>
      </c>
      <c r="F27" s="0" t="s">
        <v>2626</v>
      </c>
      <c r="G27" s="0" t="s">
        <v>1571</v>
      </c>
    </row>
    <row customHeight="1" ht="11.25">
      <c r="A28" s="0" t="s">
        <v>16</v>
      </c>
      <c r="B28" s="0" t="s">
        <v>2669</v>
      </c>
      <c r="C28" s="0" t="s">
        <v>2670</v>
      </c>
      <c r="D28" s="0" t="s">
        <v>2669</v>
      </c>
      <c r="E28" s="0" t="s">
        <v>2670</v>
      </c>
      <c r="F28" s="0" t="s">
        <v>2638</v>
      </c>
      <c r="G28" s="0" t="s">
        <v>1579</v>
      </c>
    </row>
    <row customHeight="1" ht="11.25">
      <c r="A29" s="0" t="s">
        <v>16</v>
      </c>
      <c r="B29" s="0" t="s">
        <v>2671</v>
      </c>
      <c r="C29" s="0" t="s">
        <v>2672</v>
      </c>
      <c r="D29" s="0" t="s">
        <v>2673</v>
      </c>
      <c r="E29" s="0" t="s">
        <v>2674</v>
      </c>
      <c r="F29" s="0" t="s">
        <v>2626</v>
      </c>
      <c r="G29" s="0" t="s">
        <v>1581</v>
      </c>
    </row>
    <row customHeight="1" ht="11.25">
      <c r="A30" s="0" t="s">
        <v>16</v>
      </c>
      <c r="B30" s="0" t="s">
        <v>2671</v>
      </c>
      <c r="C30" s="0" t="s">
        <v>2672</v>
      </c>
      <c r="D30" s="0" t="s">
        <v>2675</v>
      </c>
      <c r="E30" s="0" t="s">
        <v>2676</v>
      </c>
      <c r="F30" s="0" t="s">
        <v>2635</v>
      </c>
      <c r="G30" s="0" t="s">
        <v>1584</v>
      </c>
    </row>
    <row customHeight="1" ht="11.25">
      <c r="A31" s="0" t="s">
        <v>16</v>
      </c>
      <c r="B31" s="0" t="s">
        <v>2671</v>
      </c>
      <c r="C31" s="0" t="s">
        <v>2672</v>
      </c>
      <c r="D31" s="0" t="s">
        <v>2671</v>
      </c>
      <c r="E31" s="0" t="s">
        <v>2672</v>
      </c>
      <c r="F31" s="0" t="s">
        <v>2632</v>
      </c>
      <c r="G31" s="0" t="s">
        <v>1590</v>
      </c>
    </row>
    <row customHeight="1" ht="11.25">
      <c r="A32" s="0" t="s">
        <v>16</v>
      </c>
      <c r="B32" s="0" t="s">
        <v>100</v>
      </c>
      <c r="C32" s="0" t="s">
        <v>101</v>
      </c>
      <c r="D32" s="0" t="s">
        <v>100</v>
      </c>
      <c r="E32" s="0" t="s">
        <v>101</v>
      </c>
      <c r="F32" s="0" t="s">
        <v>2638</v>
      </c>
      <c r="G32" s="0" t="s">
        <v>99</v>
      </c>
    </row>
    <row customHeight="1" ht="11.25">
      <c r="A33" s="0" t="s">
        <v>16</v>
      </c>
      <c r="B33" s="0" t="s">
        <v>2677</v>
      </c>
      <c r="C33" s="0" t="s">
        <v>2678</v>
      </c>
      <c r="D33" s="0" t="s">
        <v>2677</v>
      </c>
      <c r="E33" s="0" t="s">
        <v>2678</v>
      </c>
      <c r="F33" s="0" t="s">
        <v>2638</v>
      </c>
      <c r="G33" s="0" t="s">
        <v>1593</v>
      </c>
    </row>
    <row customHeight="1" ht="11.25">
      <c r="A34" s="0" t="s">
        <v>16</v>
      </c>
      <c r="B34" s="0" t="s">
        <v>2679</v>
      </c>
      <c r="C34" s="0" t="s">
        <v>2680</v>
      </c>
      <c r="D34" s="0" t="s">
        <v>2679</v>
      </c>
      <c r="E34" s="0" t="s">
        <v>2680</v>
      </c>
      <c r="F34" s="0" t="s">
        <v>2638</v>
      </c>
      <c r="G34" s="0" t="s">
        <v>1595</v>
      </c>
    </row>
    <row customHeight="1" ht="11.25">
      <c r="A35" s="0" t="s">
        <v>16</v>
      </c>
      <c r="B35" s="0" t="s">
        <v>2681</v>
      </c>
      <c r="C35" s="0" t="s">
        <v>2682</v>
      </c>
      <c r="D35" s="0" t="s">
        <v>2681</v>
      </c>
      <c r="E35" s="0" t="s">
        <v>2682</v>
      </c>
      <c r="F35" s="0" t="s">
        <v>2638</v>
      </c>
      <c r="G35" s="0" t="s">
        <v>1600</v>
      </c>
    </row>
    <row customHeight="1" ht="11.25">
      <c r="A36" s="0" t="s">
        <v>16</v>
      </c>
      <c r="B36" s="0" t="s">
        <v>2683</v>
      </c>
      <c r="C36" s="0" t="s">
        <v>2684</v>
      </c>
      <c r="D36" s="0" t="s">
        <v>2683</v>
      </c>
      <c r="E36" s="0" t="s">
        <v>2684</v>
      </c>
      <c r="F36" s="0" t="s">
        <v>2638</v>
      </c>
      <c r="G36" s="0" t="s">
        <v>1605</v>
      </c>
    </row>
    <row customHeight="1" ht="11.25">
      <c r="A37" s="0" t="s">
        <v>16</v>
      </c>
      <c r="B37" s="0" t="s">
        <v>2685</v>
      </c>
      <c r="C37" s="0" t="s">
        <v>2686</v>
      </c>
      <c r="D37" s="0" t="s">
        <v>2685</v>
      </c>
      <c r="E37" s="0" t="s">
        <v>2686</v>
      </c>
      <c r="F37" s="0" t="s">
        <v>2613</v>
      </c>
      <c r="G37" s="0"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97D39-148F-8EB4-62CF-4640244729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2788</v>
      </c>
      <c r="B1" s="837" t="s">
        <v>2789</v>
      </c>
      <c r="C1" s="837" t="s">
        <v>1175</v>
      </c>
    </row>
    <row customHeight="1" ht="11.25">
      <c r="A2" s="837">
        <v>4189678</v>
      </c>
      <c r="B2" s="837" t="s">
        <v>2790</v>
      </c>
      <c r="C2" s="837" t="s">
        <v>2791</v>
      </c>
    </row>
    <row customHeight="1" ht="11.25">
      <c r="A3" s="837">
        <v>4190415</v>
      </c>
      <c r="B3" s="837" t="s">
        <v>2792</v>
      </c>
      <c r="C3" s="837" t="s">
        <v>2791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82838-4B78-F282-CD28-A2141681A0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2793</v>
      </c>
      <c r="B1" s="165" t="s">
        <v>2794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9EC8-4EED-3644-008A-C7B330BFBB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2795</v>
      </c>
      <c r="B1" s="0" t="b">
        <v>1</v>
      </c>
    </row>
    <row customHeight="1" ht="11.25">
      <c r="A2" s="0" t="s">
        <v>2796</v>
      </c>
      <c r="B2" s="0" t="b">
        <v>0</v>
      </c>
    </row>
    <row customHeight="1" ht="11.25">
      <c r="A3" s="0" t="s">
        <v>2797</v>
      </c>
      <c r="B3" s="0" t="b">
        <v>1</v>
      </c>
    </row>
    <row customHeight="1" ht="11.25">
      <c r="A4" s="0" t="s">
        <v>2798</v>
      </c>
      <c r="B4" s="0" t="b">
        <v>0</v>
      </c>
    </row>
    <row customHeight="1" ht="11.25">
      <c r="A5" s="0" t="s">
        <v>2799</v>
      </c>
      <c r="B5" s="0" t="b">
        <v>0</v>
      </c>
    </row>
    <row customHeight="1" ht="11.25">
      <c r="A6" s="0" t="s">
        <v>2800</v>
      </c>
      <c r="B6" s="0" t="b">
        <v>0</v>
      </c>
    </row>
    <row customHeight="1" ht="11.25">
      <c r="A7" s="0" t="s">
        <v>2801</v>
      </c>
      <c r="B7" s="0" t="b">
        <v>0</v>
      </c>
    </row>
    <row customHeight="1" ht="11.25">
      <c r="A8" s="0" t="s">
        <v>2802</v>
      </c>
      <c r="B8" s="0" t="b">
        <v>0</v>
      </c>
    </row>
    <row customHeight="1" ht="11.25">
      <c r="A9" s="0" t="s">
        <v>2803</v>
      </c>
      <c r="B9" s="0" t="b">
        <v>0</v>
      </c>
    </row>
    <row customHeight="1" ht="11.25">
      <c r="A10" s="0" t="s">
        <v>2804</v>
      </c>
      <c r="B10" s="0" t="b">
        <v>0</v>
      </c>
    </row>
    <row customHeight="1" ht="11.25">
      <c r="A11" s="0" t="s">
        <v>2805</v>
      </c>
      <c r="B11" s="0" t="b">
        <v>0</v>
      </c>
    </row>
    <row customHeight="1" ht="11.25">
      <c r="A12" s="0" t="s">
        <v>2806</v>
      </c>
      <c r="B12" s="0" t="b">
        <v>0</v>
      </c>
    </row>
    <row customHeight="1" ht="11.25">
      <c r="A13" s="0" t="s">
        <v>2807</v>
      </c>
      <c r="B13" s="0" t="b">
        <v>0</v>
      </c>
    </row>
    <row customHeight="1" ht="11.25">
      <c r="A14" s="0" t="s">
        <v>2808</v>
      </c>
      <c r="B14" s="0" t="b">
        <v>1</v>
      </c>
    </row>
    <row customHeight="1" ht="11.25">
      <c r="A15" s="0" t="s">
        <v>2809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5878-4838-79C3-B648-2D37E7C0D0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E2228-190D-1AE5-CEE8-78A2354F5B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2810</v>
      </c>
      <c r="B1" s="69" t="s">
        <v>2811</v>
      </c>
    </row>
    <row customHeight="1" ht="11.25">
      <c r="A2" s="66" t="s">
        <v>2812</v>
      </c>
      <c r="B2" s="66" t="s">
        <v>2813</v>
      </c>
    </row>
    <row customHeight="1" ht="11.25">
      <c r="A3" s="66" t="s">
        <v>2814</v>
      </c>
      <c r="B3" s="66" t="s">
        <v>2815</v>
      </c>
    </row>
    <row customHeight="1" ht="11.25">
      <c r="A4" s="66" t="s">
        <v>2816</v>
      </c>
      <c r="B4" s="66" t="s">
        <v>2817</v>
      </c>
    </row>
    <row customHeight="1" ht="11.25">
      <c r="A5" s="66" t="s">
        <v>2818</v>
      </c>
      <c r="B5" s="66" t="s">
        <v>2819</v>
      </c>
    </row>
    <row customHeight="1" ht="11.25">
      <c r="A6" s="66" t="s">
        <v>2820</v>
      </c>
      <c r="B6" s="66" t="s">
        <v>2821</v>
      </c>
    </row>
    <row customHeight="1" ht="11.25">
      <c r="A7" s="66" t="s">
        <v>2822</v>
      </c>
      <c r="B7" s="66" t="s">
        <v>2823</v>
      </c>
    </row>
    <row customHeight="1" ht="11.25">
      <c r="A8" s="66" t="s">
        <v>2824</v>
      </c>
      <c r="B8" s="66" t="s">
        <v>2825</v>
      </c>
    </row>
    <row customHeight="1" ht="11.25">
      <c r="A9" s="66" t="s">
        <v>2826</v>
      </c>
      <c r="B9" s="66" t="s">
        <v>2827</v>
      </c>
    </row>
    <row customHeight="1" ht="11.25">
      <c r="A10" s="66" t="s">
        <v>2828</v>
      </c>
      <c r="B10" s="66" t="s">
        <v>2829</v>
      </c>
    </row>
    <row customHeight="1" ht="11.25">
      <c r="A11" s="66" t="s">
        <v>2830</v>
      </c>
      <c r="B11" s="66" t="s">
        <v>2831</v>
      </c>
    </row>
    <row customHeight="1" ht="11.25">
      <c r="A12" s="66" t="s">
        <v>2832</v>
      </c>
      <c r="B12" s="66" t="s">
        <v>2833</v>
      </c>
    </row>
    <row customHeight="1" ht="11.25">
      <c r="A13" s="66" t="s">
        <v>2834</v>
      </c>
      <c r="B13" s="66" t="s">
        <v>2835</v>
      </c>
    </row>
    <row customHeight="1" ht="11.25">
      <c r="A14" s="66" t="s">
        <v>2836</v>
      </c>
      <c r="B14" s="66" t="s">
        <v>2837</v>
      </c>
    </row>
    <row customHeight="1" ht="11.25">
      <c r="A15" s="66" t="s">
        <v>2838</v>
      </c>
      <c r="B15" s="66" t="s">
        <v>2839</v>
      </c>
    </row>
    <row customHeight="1" ht="11.25">
      <c r="A16" s="66" t="s">
        <v>2840</v>
      </c>
      <c r="B16" s="66" t="s">
        <v>2841</v>
      </c>
    </row>
    <row customHeight="1" ht="11.25">
      <c r="A17" s="66" t="s">
        <v>2842</v>
      </c>
      <c r="B17" s="66" t="s">
        <v>2843</v>
      </c>
    </row>
    <row customHeight="1" ht="11.25">
      <c r="A18" s="66" t="s">
        <v>2844</v>
      </c>
      <c r="B18" s="66" t="s">
        <v>2845</v>
      </c>
    </row>
    <row customHeight="1" ht="11.25">
      <c r="A19" s="66" t="s">
        <v>2846</v>
      </c>
      <c r="B19" s="66" t="s">
        <v>2847</v>
      </c>
    </row>
    <row customHeight="1" ht="11.25">
      <c r="A20" s="66" t="s">
        <v>2848</v>
      </c>
      <c r="B20" s="66" t="s">
        <v>2849</v>
      </c>
    </row>
    <row customHeight="1" ht="11.25">
      <c r="A21" s="66" t="s">
        <v>2850</v>
      </c>
      <c r="B21" s="66" t="s">
        <v>2851</v>
      </c>
    </row>
    <row customHeight="1" ht="11.25">
      <c r="A22" s="66" t="s">
        <v>2852</v>
      </c>
      <c r="B22" s="66" t="s">
        <v>2853</v>
      </c>
    </row>
    <row customHeight="1" ht="11.25">
      <c r="A23" s="66" t="s">
        <v>2854</v>
      </c>
      <c r="B23" s="66" t="s">
        <v>2855</v>
      </c>
    </row>
    <row customHeight="1" ht="11.25">
      <c r="A24" s="66" t="s">
        <v>2856</v>
      </c>
      <c r="B24" s="66" t="s">
        <v>2857</v>
      </c>
    </row>
    <row customHeight="1" ht="11.25">
      <c r="A25" s="66" t="s">
        <v>2858</v>
      </c>
      <c r="B25" s="66" t="s">
        <v>2859</v>
      </c>
    </row>
    <row customHeight="1" ht="11.25">
      <c r="A26" s="66" t="s">
        <v>2860</v>
      </c>
      <c r="B26" s="66" t="s">
        <v>2861</v>
      </c>
    </row>
    <row customHeight="1" ht="11.25">
      <c r="A27" s="66" t="s">
        <v>2862</v>
      </c>
      <c r="B27" s="66" t="s">
        <v>2863</v>
      </c>
    </row>
    <row customHeight="1" ht="11.25">
      <c r="A28" s="66" t="s">
        <v>2864</v>
      </c>
      <c r="B28" s="66" t="s">
        <v>2865</v>
      </c>
    </row>
    <row customHeight="1" ht="11.25">
      <c r="A29" s="66" t="s">
        <v>2866</v>
      </c>
      <c r="B29" s="66" t="s">
        <v>2867</v>
      </c>
    </row>
    <row customHeight="1" ht="11.25">
      <c r="A30" s="66" t="s">
        <v>2868</v>
      </c>
      <c r="B30" s="66" t="s">
        <v>2869</v>
      </c>
    </row>
    <row customHeight="1" ht="11.25">
      <c r="A31" s="66" t="s">
        <v>2870</v>
      </c>
      <c r="B31" s="66" t="s">
        <v>2871</v>
      </c>
    </row>
    <row customHeight="1" ht="11.25">
      <c r="A32" s="66" t="s">
        <v>2872</v>
      </c>
      <c r="B32" s="66" t="s">
        <v>2873</v>
      </c>
    </row>
    <row customHeight="1" ht="11.25">
      <c r="A33" s="66" t="s">
        <v>2874</v>
      </c>
      <c r="B33" s="66" t="s">
        <v>2875</v>
      </c>
    </row>
    <row customHeight="1" ht="11.25">
      <c r="A34" s="66" t="s">
        <v>2876</v>
      </c>
      <c r="B34" s="66" t="s">
        <v>2877</v>
      </c>
    </row>
    <row customHeight="1" ht="11.25">
      <c r="A35" s="66" t="s">
        <v>2878</v>
      </c>
      <c r="B35" s="66" t="s">
        <v>2879</v>
      </c>
    </row>
    <row customHeight="1" ht="11.25">
      <c r="A36" s="66" t="s">
        <v>2880</v>
      </c>
      <c r="B36" s="66" t="s">
        <v>2881</v>
      </c>
    </row>
    <row customHeight="1" ht="11.25">
      <c r="A37" s="66" t="s">
        <v>2882</v>
      </c>
      <c r="B37" s="66" t="s">
        <v>2883</v>
      </c>
    </row>
    <row customHeight="1" ht="11.25">
      <c r="A38" s="66" t="s">
        <v>2884</v>
      </c>
      <c r="B38" s="66" t="s">
        <v>2885</v>
      </c>
    </row>
    <row customHeight="1" ht="11.25">
      <c r="A39" s="66" t="s">
        <v>2886</v>
      </c>
      <c r="B39" s="66" t="s">
        <v>2887</v>
      </c>
    </row>
    <row customHeight="1" ht="11.25">
      <c r="A40" s="66" t="s">
        <v>2888</v>
      </c>
      <c r="B40" s="66" t="s">
        <v>2889</v>
      </c>
    </row>
    <row customHeight="1" ht="11.25">
      <c r="A41" s="66" t="s">
        <v>2890</v>
      </c>
      <c r="B41" s="66" t="s">
        <v>2891</v>
      </c>
    </row>
    <row customHeight="1" ht="11.25">
      <c r="A42" s="66" t="s">
        <v>2892</v>
      </c>
      <c r="B42" s="66" t="s">
        <v>2893</v>
      </c>
    </row>
    <row customHeight="1" ht="11.25">
      <c r="A43" s="66" t="s">
        <v>2894</v>
      </c>
      <c r="B43" s="66" t="s">
        <v>2895</v>
      </c>
    </row>
    <row customHeight="1" ht="11.25">
      <c r="A44" s="66" t="s">
        <v>2896</v>
      </c>
      <c r="B44" s="66" t="s">
        <v>2897</v>
      </c>
    </row>
    <row customHeight="1" ht="11.25">
      <c r="A45" s="66" t="s">
        <v>2898</v>
      </c>
      <c r="B45" s="66" t="s">
        <v>2899</v>
      </c>
    </row>
    <row customHeight="1" ht="11.25">
      <c r="A46" s="66" t="s">
        <v>2900</v>
      </c>
      <c r="B46" s="66" t="s">
        <v>2901</v>
      </c>
    </row>
    <row customHeight="1" ht="11.25">
      <c r="A47" s="66" t="s">
        <v>2902</v>
      </c>
      <c r="B47" s="66" t="s">
        <v>2903</v>
      </c>
    </row>
    <row customHeight="1" ht="11.25">
      <c r="A48" s="66" t="s">
        <v>2904</v>
      </c>
      <c r="B48" s="66" t="s">
        <v>2905</v>
      </c>
    </row>
    <row customHeight="1" ht="11.25">
      <c r="A49" s="66" t="s">
        <v>2906</v>
      </c>
      <c r="B49" s="66" t="s">
        <v>2907</v>
      </c>
    </row>
    <row customHeight="1" ht="11.25">
      <c r="A50" s="66" t="s">
        <v>2908</v>
      </c>
      <c r="B50" s="66" t="s">
        <v>2909</v>
      </c>
    </row>
    <row customHeight="1" ht="11.25">
      <c r="A51" s="66" t="s">
        <v>2910</v>
      </c>
      <c r="B51" s="66" t="s">
        <v>2911</v>
      </c>
    </row>
    <row customHeight="1" ht="11.25">
      <c r="A52" s="66" t="s">
        <v>2912</v>
      </c>
      <c r="B52" s="66" t="s">
        <v>2913</v>
      </c>
    </row>
    <row customHeight="1" ht="11.25">
      <c r="A53" s="66" t="s">
        <v>2914</v>
      </c>
      <c r="B53" s="66" t="s">
        <v>2915</v>
      </c>
    </row>
    <row customHeight="1" ht="11.25">
      <c r="A54" s="66" t="s">
        <v>2916</v>
      </c>
      <c r="B54" s="66" t="s">
        <v>2917</v>
      </c>
    </row>
    <row customHeight="1" ht="11.25">
      <c r="A55" s="66" t="s">
        <v>2918</v>
      </c>
      <c r="B55" s="66" t="s">
        <v>2919</v>
      </c>
    </row>
    <row customHeight="1" ht="11.25">
      <c r="A56" s="66" t="s">
        <v>2920</v>
      </c>
      <c r="B56" s="66" t="s">
        <v>2921</v>
      </c>
    </row>
    <row customHeight="1" ht="11.25">
      <c r="A57" s="66" t="s">
        <v>2922</v>
      </c>
      <c r="B57" s="66" t="s">
        <v>2923</v>
      </c>
    </row>
    <row customHeight="1" ht="11.25">
      <c r="A58" s="66" t="s">
        <v>2924</v>
      </c>
      <c r="B58" s="66" t="s">
        <v>2925</v>
      </c>
    </row>
    <row customHeight="1" ht="11.25">
      <c r="A59" s="66" t="s">
        <v>2926</v>
      </c>
      <c r="B59" s="66" t="s">
        <v>2927</v>
      </c>
    </row>
    <row customHeight="1" ht="11.25">
      <c r="A60" s="66" t="s">
        <v>2928</v>
      </c>
      <c r="B60" s="66" t="s">
        <v>2929</v>
      </c>
    </row>
    <row customHeight="1" ht="11.25">
      <c r="A61" s="66"/>
      <c r="B61" s="66" t="s">
        <v>2930</v>
      </c>
    </row>
    <row customHeight="1" ht="11.25">
      <c r="A62" s="66"/>
      <c r="B62" s="66" t="s">
        <v>2931</v>
      </c>
    </row>
    <row customHeight="1" ht="11.25">
      <c r="A63" s="66"/>
      <c r="B63" s="66" t="s">
        <v>2932</v>
      </c>
    </row>
    <row customHeight="1" ht="11.25">
      <c r="A64" s="66"/>
      <c r="B64" s="66" t="s">
        <v>2933</v>
      </c>
    </row>
    <row customHeight="1" ht="11.25">
      <c r="A65" s="66"/>
      <c r="B65" s="66" t="s">
        <v>2934</v>
      </c>
    </row>
    <row customHeight="1" ht="11.25">
      <c r="A66" s="66"/>
      <c r="B66" s="66" t="s">
        <v>2935</v>
      </c>
    </row>
    <row customHeight="1" ht="11.25">
      <c r="A67" s="66"/>
      <c r="B67" s="66" t="s">
        <v>2936</v>
      </c>
    </row>
    <row customHeight="1" ht="11.25">
      <c r="A68" s="66"/>
      <c r="B68" s="66" t="s">
        <v>2937</v>
      </c>
    </row>
    <row customHeight="1" ht="11.25">
      <c r="A69" s="66"/>
      <c r="B69" s="66" t="s">
        <v>2938</v>
      </c>
    </row>
    <row customHeight="1" ht="11.25">
      <c r="A70" s="66"/>
      <c r="B70" s="66" t="s">
        <v>2939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AD6D8-9EA8-AB48-3968-1200AAFE34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2940</v>
      </c>
    </row>
    <row customHeight="1" ht="90">
      <c r="B2" s="96" t="s">
        <v>2941</v>
      </c>
    </row>
    <row customHeight="1" ht="67.5">
      <c r="B3" s="96" t="s">
        <v>2942</v>
      </c>
    </row>
    <row customHeight="1" ht="33.75">
      <c r="B4" s="96" t="s">
        <v>2943</v>
      </c>
    </row>
    <row customHeight="1" ht="11.25">
      <c r="B5" s="96" t="s">
        <v>2944</v>
      </c>
    </row>
    <row customHeight="1" ht="22.5">
      <c r="B6" s="96" t="s">
        <v>2945</v>
      </c>
    </row>
    <row customHeight="1" ht="22.5">
      <c r="B7" s="96" t="s">
        <v>2946</v>
      </c>
    </row>
    <row customHeight="1" ht="22.5">
      <c r="B8" s="96" t="s">
        <v>2947</v>
      </c>
    </row>
    <row customHeight="1" ht="22.5">
      <c r="B9" s="96" t="s">
        <v>2948</v>
      </c>
    </row>
    <row customHeight="1" ht="56.25">
      <c r="B10" s="96" t="s">
        <v>2949</v>
      </c>
    </row>
    <row customHeight="1" ht="12.75">
      <c r="B11" s="161" t="s">
        <v>2950</v>
      </c>
    </row>
    <row customHeight="1" ht="11.25">
      <c r="B12" s="95" t="s">
        <v>2951</v>
      </c>
    </row>
    <row customHeight="1" ht="22.5">
      <c r="B13" s="96" t="s">
        <v>2952</v>
      </c>
    </row>
    <row customHeight="1" ht="67.5">
      <c r="B14" s="96" t="s">
        <v>2953</v>
      </c>
    </row>
    <row customHeight="1" ht="22.5">
      <c r="B15" s="96" t="s">
        <v>2954</v>
      </c>
    </row>
    <row customHeight="1" ht="11.25">
      <c r="B16" s="95" t="s">
        <v>2955</v>
      </c>
      <c r="D16" s="102"/>
    </row>
    <row customHeight="1" ht="33.75">
      <c r="B17" s="96" t="s">
        <v>2956</v>
      </c>
    </row>
    <row customHeight="1" ht="33.75">
      <c r="B18" s="96" t="s">
        <v>2957</v>
      </c>
    </row>
    <row customHeight="1" ht="11.25">
      <c r="B19" s="96" t="s">
        <v>2958</v>
      </c>
    </row>
    <row customHeight="1" ht="33.75">
      <c r="B20" s="96" t="s">
        <v>2959</v>
      </c>
    </row>
    <row customHeight="1" ht="11.25">
      <c r="B21" s="95" t="s">
        <v>2960</v>
      </c>
    </row>
    <row customHeight="1" ht="11.25">
      <c r="B22" s="96" t="s">
        <v>2961</v>
      </c>
    </row>
    <row r="24" customHeight="1" ht="22.5">
      <c r="B24" s="163" t="s">
        <v>2962</v>
      </c>
    </row>
    <row r="26" customHeight="1" ht="11.25">
      <c r="B26" s="95" t="s">
        <v>2963</v>
      </c>
    </row>
    <row customHeight="1" ht="22.5">
      <c r="B27" s="162" t="s">
        <v>400</v>
      </c>
    </row>
    <row customHeight="1" ht="56.25">
      <c r="B28" s="162" t="s">
        <v>2964</v>
      </c>
    </row>
    <row customHeight="1" ht="11.25">
      <c r="B29" s="212" t="s">
        <v>2965</v>
      </c>
    </row>
    <row customHeight="1" ht="22.5">
      <c r="B30" s="162" t="s">
        <v>2966</v>
      </c>
    </row>
    <row r="32" customHeight="1" ht="11.25">
      <c r="A32" s="190"/>
      <c r="B32" s="191" t="s">
        <v>2967</v>
      </c>
    </row>
    <row customHeight="1" ht="14.25">
      <c r="A33" s="192">
        <v>1</v>
      </c>
      <c r="B33" s="193" t="s">
        <v>2968</v>
      </c>
    </row>
    <row customHeight="1" ht="14.25">
      <c r="A34" s="192">
        <v>2</v>
      </c>
      <c r="B34" s="193" t="s">
        <v>2969</v>
      </c>
    </row>
    <row customHeight="1" ht="11.25">
      <c r="B35" s="191" t="s">
        <v>2970</v>
      </c>
    </row>
    <row customHeight="1" ht="11.25">
      <c r="B36" s="193" t="s">
        <v>2971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